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50676A94-D32F-402F-B2B2-339780C5AFA3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definedNames>
    <definedName name="_xlnm.Print_Area" localSheetId="0">PPI!$B$1:$M$95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1" l="1"/>
  <c r="L88" i="1"/>
  <c r="G88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87" i="1" l="1"/>
  <c r="G9" i="1"/>
  <c r="K91" i="1" l="1"/>
  <c r="J91" i="1"/>
  <c r="I91" i="1"/>
  <c r="H91" i="1"/>
  <c r="G91" i="1"/>
  <c r="K82" i="1"/>
  <c r="J82" i="1"/>
  <c r="I82" i="1"/>
  <c r="H82" i="1"/>
  <c r="G82" i="1"/>
  <c r="M91" i="1" l="1"/>
  <c r="M87" i="1"/>
  <c r="M82" i="1"/>
  <c r="M9" i="1"/>
  <c r="K93" i="1"/>
  <c r="I93" i="1"/>
  <c r="H93" i="1"/>
  <c r="J93" i="1"/>
  <c r="G93" i="1"/>
  <c r="L91" i="1"/>
  <c r="L87" i="1"/>
  <c r="L82" i="1"/>
  <c r="L9" i="1"/>
  <c r="L93" i="1" l="1"/>
  <c r="M93" i="1"/>
</calcChain>
</file>

<file path=xl/sharedStrings.xml><?xml version="1.0" encoding="utf-8"?>
<sst xmlns="http://schemas.openxmlformats.org/spreadsheetml/2006/main" count="147" uniqueCount="87">
  <si>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</si>
  <si>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</si>
  <si>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</si>
  <si>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</si>
  <si>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</si>
  <si>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</si>
  <si>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</si>
  <si>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</si>
  <si>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</si>
  <si>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</si>
  <si>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</si>
  <si>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</si>
  <si>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</si>
  <si>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</si>
  <si>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</si>
  <si>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</si>
  <si>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</si>
  <si>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</si>
  <si>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</si>
  <si>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</si>
  <si>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</si>
  <si>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E017PB0492</t>
  </si>
  <si>
    <t>ADMINISTRACIÓN E IMPARTICIÓN DE LOS SERVICIOS EDUCATIVOS EN SU MODALIDAD PRESENCIAL DEL SABES</t>
  </si>
  <si>
    <t>MUEBLES DE OFICINA Y ESTANTERIA</t>
  </si>
  <si>
    <t>EQUIPO DE COMPUTO Y DE TECNOLOGIAS DE LA INFORMACI</t>
  </si>
  <si>
    <t>OTROS MOBILIARIOS Y EQUIPOS DE ADMINISTRACION</t>
  </si>
  <si>
    <t>EQUIPO Y APARATOS AUDIOVISUALES</t>
  </si>
  <si>
    <t>CAMARAS FOTOGRAFICAS Y DE VIDEO</t>
  </si>
  <si>
    <t>OTRO MOBILIARIO Y EQUIPO EDUCACIONAL Y RECREATIVO</t>
  </si>
  <si>
    <t>EQUIPO MEDICO Y DE LABORATORIO</t>
  </si>
  <si>
    <t>INSTRUMENTAL MEDICO Y DE LABORATORIO</t>
  </si>
  <si>
    <t>AUTOMOVILES Y CAMIONES</t>
  </si>
  <si>
    <t>MAQUINARIA Y EQUIPO AGROPECUARIO</t>
  </si>
  <si>
    <t>MAQUINARIA Y EQUIPO INDUSTRIAL</t>
  </si>
  <si>
    <t>EQUIPOS DE GENERACION ELECTRICA, APARATOS Y ACCESO</t>
  </si>
  <si>
    <t>HERRAMIENTAS Y MAQUINAS-HERRAMIENTA</t>
  </si>
  <si>
    <t>OTROS EQUIPOS</t>
  </si>
  <si>
    <t>E017PB04922299</t>
  </si>
  <si>
    <t>ACCIÓN DE REFRENDO EJERCICIO 2022</t>
  </si>
  <si>
    <t>E017PB0502</t>
  </si>
  <si>
    <t>PLANEACIÓN, DESARROLLO Y MANTENIMIENTO DE LA INFRAESTRUCTURA EDUCATIVA EN LOS CENTROS A NIVEL MEDIA</t>
  </si>
  <si>
    <t>E017PB2602</t>
  </si>
  <si>
    <t>ADMINISTRACIÓN E IMPARTICIÓN DE LOS SERVICIOS EXISTENTES DEL SABES EN LA UNIVERSIDAD</t>
  </si>
  <si>
    <t>EQUIPO DE COMUNICACION Y TELECOMUNICACION</t>
  </si>
  <si>
    <t>E017PB26022299</t>
  </si>
  <si>
    <t>E017PB2606</t>
  </si>
  <si>
    <t>ADMINISTRACIÓN E IMPARTICIÓN DE LOS SERVICIOS EXISTENTES DEL SABES (ACADÉMICO NIVEL MEDIA SUPERIOR)</t>
  </si>
  <si>
    <t>E017PB2979</t>
  </si>
  <si>
    <t>ADMINISTRACIÓN DEL PROCESO DE LOS CERTIFICADOS DE TERMINACIÓN DE ESTUDIOS PARA EL NIVEL MEDIA SUPERI</t>
  </si>
  <si>
    <t>M000GA2069</t>
  </si>
  <si>
    <t>GESTIÓN ADMINISTRATIVA EN MATERIA JURÍDICA, SERVICIOS INFORMÁTICOS Y PROYECTOS ESTRATÉGICOS PARA MED</t>
  </si>
  <si>
    <t>M000GA20692299</t>
  </si>
  <si>
    <t>M000GA2070</t>
  </si>
  <si>
    <t>GESTIÓN ADMINISTRATIVA EN MATERIA JURÍDICA, SERVICIOS INFORMÁTICOS Y PROYECTOS ESTRATÉGICOS PARA SUP</t>
  </si>
  <si>
    <t>P000GB1058</t>
  </si>
  <si>
    <t>GESTIÓN DEL DESARROLLO INSTITUCIONAL (MEDIA SUPERIOR)</t>
  </si>
  <si>
    <t>P000GB10582299</t>
  </si>
  <si>
    <t>P000GB1080</t>
  </si>
  <si>
    <t>GESTIÓN DE NECESIDADES DE SERVICIOS, RECURSOS MATERIALES Y FINANCIEROS ATENDIDOS PARA EL NIVEL MEDIA</t>
  </si>
  <si>
    <t>P000GB1081</t>
  </si>
  <si>
    <t>GESTIÓN DE NECESIDADES DE SERVICIOS, RECURSOS MATERIALES Y FINANCIEROS ATENDIDOS PARA EL NIVEL SUPER</t>
  </si>
  <si>
    <t>P000GC1133</t>
  </si>
  <si>
    <t>OPERACIÓN DEL MODELO DE PLANEACIÓN Y EVALUACIÓN PARA EL NIVEL MEDIA SUPERIOR Y SUPERIOR DEL SABES</t>
  </si>
  <si>
    <t>P000GC11332299</t>
  </si>
  <si>
    <t>P000GC1134</t>
  </si>
  <si>
    <t>VINCULACIÓN INSTITUCIONAL PARA EL NIVEL MEDIO SUPERIOR DEL SABES</t>
  </si>
  <si>
    <t>P000GC1135</t>
  </si>
  <si>
    <t>VINCULACIÓN INSTITUCIONAL PARA EL NIVEL SUPERIOR DEL SABES</t>
  </si>
  <si>
    <t>P000GD1296</t>
  </si>
  <si>
    <t>OPERACIÓN DEL ÓRGANO INTERNO DE CONTROL DEL SISTEMA AVANZADO DE BACHILLERATO Y EDUCACIÓN SUPERIOR</t>
  </si>
  <si>
    <t>P005PA1084</t>
  </si>
  <si>
    <t>GESTIÓN DEL PROCESO DE ACREDITACIÓN Y EVALUACIÓN DE PROGRAMAS DE LAS INSTITUCIONES DE EDUCACIÓN SUPE</t>
  </si>
  <si>
    <t>SISTEMAS DE AIRE ACONDICIONADO, CALEFACCION Y DE R</t>
  </si>
  <si>
    <t>P005PA2772</t>
  </si>
  <si>
    <t>GESTIÓN DEL PROCESO DE ACREDITACIÓN Y EVALUACIÓN DE PROGRAMAS DE INSTITUCIONES DEL NIVEL SUPERIOR PÚ</t>
  </si>
  <si>
    <t>P005PB0499</t>
  </si>
  <si>
    <t>FORTALECIMIENTO A LA FORMACIÓN INTEGRAL PARA MEDIA SUPERIOR DEL SABES, BACHILLERATO</t>
  </si>
  <si>
    <t>BIENES ARTISTICOS, CULTURALES Y CIENTIFICOS</t>
  </si>
  <si>
    <t>P005PB04992299</t>
  </si>
  <si>
    <t>P005PB1132</t>
  </si>
  <si>
    <t>PLANEACIÓN Y DESARROLLO DE LOS CURSOS Y EVENTOS DE FORTALECIMIENTO A LA FORMACIÓN INTEGRAL PARA MEDI</t>
  </si>
  <si>
    <t>E017QB03382201</t>
  </si>
  <si>
    <t>CONSTRUCCIÓN DE INFRA SABES EL GALOMO</t>
  </si>
  <si>
    <t>EDIFICACION NO HABITACIONAL</t>
  </si>
  <si>
    <t>E017QB03382202</t>
  </si>
  <si>
    <t>REINSTALACIÓN AULAS PREFABRICADAS CELAYA</t>
  </si>
  <si>
    <t>SISTEMA AVANZADO DE BACHILLERATO Y EDUCACION SUPERIOR EN EL ESTADO DE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</si>
</sst>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95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86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7.7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40" si="0">+H9</f>
        <v>3800000</v>
      </c>
      <c r="H9" s="36">
        <v>3800000</v>
      </c>
      <c r="I9" s="36">
        <v>4645190.7699999996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12569400.279999999</v>
      </c>
      <c r="H10" s="36">
        <v>12569400.279999999</v>
      </c>
      <c r="I10" s="36">
        <v>14635611.789999999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 t="shared" si="0"/>
        <v>700000</v>
      </c>
      <c r="H11" s="36">
        <v>700000</v>
      </c>
      <c r="I11" s="36">
        <v>750000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5210</v>
      </c>
      <c r="F12" s="30" t="s">
        <v>26</v>
      </c>
      <c r="G12" s="35">
        <f t="shared" si="0"/>
        <v>500000</v>
      </c>
      <c r="H12" s="36">
        <v>500000</v>
      </c>
      <c r="I12" s="36">
        <v>500000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5230</v>
      </c>
      <c r="F13" s="30" t="s">
        <v>27</v>
      </c>
      <c r="G13" s="35">
        <f t="shared" si="0"/>
        <v>1000000</v>
      </c>
      <c r="H13" s="36">
        <v>1000000</v>
      </c>
      <c r="I13" s="36">
        <v>1000000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5290</v>
      </c>
      <c r="F14" s="30" t="s">
        <v>28</v>
      </c>
      <c r="G14" s="35">
        <f t="shared" si="0"/>
        <v>0</v>
      </c>
      <c r="H14" s="36">
        <v>0</v>
      </c>
      <c r="I14" s="36">
        <v>49601.34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5310</v>
      </c>
      <c r="F15" s="30" t="s">
        <v>29</v>
      </c>
      <c r="G15" s="35">
        <f t="shared" si="0"/>
        <v>200000</v>
      </c>
      <c r="H15" s="36">
        <v>200000</v>
      </c>
      <c r="I15" s="36">
        <v>224200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5320</v>
      </c>
      <c r="F16" s="30" t="s">
        <v>30</v>
      </c>
      <c r="G16" s="35">
        <f t="shared" si="0"/>
        <v>1100000</v>
      </c>
      <c r="H16" s="36">
        <v>1100000</v>
      </c>
      <c r="I16" s="36">
        <v>1533894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5410</v>
      </c>
      <c r="F17" s="30" t="s">
        <v>31</v>
      </c>
      <c r="G17" s="35">
        <f t="shared" si="0"/>
        <v>0</v>
      </c>
      <c r="H17" s="36">
        <v>0</v>
      </c>
      <c r="I17" s="36">
        <v>4890300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5610</v>
      </c>
      <c r="F18" s="30" t="s">
        <v>32</v>
      </c>
      <c r="G18" s="35">
        <f t="shared" si="0"/>
        <v>0</v>
      </c>
      <c r="H18" s="36">
        <v>0</v>
      </c>
      <c r="I18" s="36">
        <v>200000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5620</v>
      </c>
      <c r="F19" s="30" t="s">
        <v>33</v>
      </c>
      <c r="G19" s="35">
        <f t="shared" si="0"/>
        <v>500000</v>
      </c>
      <c r="H19" s="36">
        <v>500000</v>
      </c>
      <c r="I19" s="36">
        <v>1190250.21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ht="22.5" x14ac:dyDescent="0.2">
      <c r="B20" s="32"/>
      <c r="C20" s="33"/>
      <c r="D20" s="34"/>
      <c r="E20" s="29">
        <v>5660</v>
      </c>
      <c r="F20" s="30" t="s">
        <v>34</v>
      </c>
      <c r="G20" s="35">
        <f t="shared" si="0"/>
        <v>1282075.6000000001</v>
      </c>
      <c r="H20" s="36">
        <v>1282075.6000000001</v>
      </c>
      <c r="I20" s="36">
        <v>1330149.81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5670</v>
      </c>
      <c r="F21" s="30" t="s">
        <v>35</v>
      </c>
      <c r="G21" s="35">
        <f t="shared" si="0"/>
        <v>60000</v>
      </c>
      <c r="H21" s="36">
        <v>60000</v>
      </c>
      <c r="I21" s="36">
        <v>1347864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/>
      <c r="C22" s="33"/>
      <c r="D22" s="34"/>
      <c r="E22" s="29">
        <v>5690</v>
      </c>
      <c r="F22" s="30" t="s">
        <v>36</v>
      </c>
      <c r="G22" s="35">
        <f t="shared" si="0"/>
        <v>0</v>
      </c>
      <c r="H22" s="36">
        <v>0</v>
      </c>
      <c r="I22" s="36">
        <v>80410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22.5" x14ac:dyDescent="0.2">
      <c r="B23" s="32" t="s">
        <v>37</v>
      </c>
      <c r="C23" s="33"/>
      <c r="D23" s="34" t="s">
        <v>38</v>
      </c>
      <c r="E23" s="29">
        <v>5150</v>
      </c>
      <c r="F23" s="30" t="s">
        <v>24</v>
      </c>
      <c r="G23" s="35">
        <f t="shared" si="0"/>
        <v>0</v>
      </c>
      <c r="H23" s="36">
        <v>0</v>
      </c>
      <c r="I23" s="36">
        <v>4928276.24</v>
      </c>
      <c r="J23" s="36">
        <v>90473.04</v>
      </c>
      <c r="K23" s="36">
        <v>90473.04</v>
      </c>
      <c r="L23" s="37">
        <f t="shared" si="1"/>
        <v>0</v>
      </c>
      <c r="M23" s="38">
        <f t="shared" si="2"/>
        <v>1.835794821436389E-2</v>
      </c>
    </row>
    <row r="24" spans="2:13" ht="22.5" x14ac:dyDescent="0.2">
      <c r="B24" s="32"/>
      <c r="C24" s="33"/>
      <c r="D24" s="34"/>
      <c r="E24" s="29">
        <v>5290</v>
      </c>
      <c r="F24" s="30" t="s">
        <v>28</v>
      </c>
      <c r="G24" s="35">
        <f t="shared" si="0"/>
        <v>0</v>
      </c>
      <c r="H24" s="36">
        <v>0</v>
      </c>
      <c r="I24" s="36">
        <v>207003</v>
      </c>
      <c r="J24" s="36">
        <v>207003</v>
      </c>
      <c r="K24" s="36">
        <v>207003</v>
      </c>
      <c r="L24" s="37">
        <f t="shared" si="1"/>
        <v>0</v>
      </c>
      <c r="M24" s="38">
        <f t="shared" si="2"/>
        <v>1</v>
      </c>
    </row>
    <row r="25" spans="2:13" x14ac:dyDescent="0.2">
      <c r="B25" s="32"/>
      <c r="C25" s="33"/>
      <c r="D25" s="34"/>
      <c r="E25" s="29">
        <v>5320</v>
      </c>
      <c r="F25" s="30" t="s">
        <v>30</v>
      </c>
      <c r="G25" s="35">
        <f t="shared" si="0"/>
        <v>0</v>
      </c>
      <c r="H25" s="36">
        <v>0</v>
      </c>
      <c r="I25" s="36">
        <v>8965.64</v>
      </c>
      <c r="J25" s="36">
        <v>8965.64</v>
      </c>
      <c r="K25" s="36">
        <v>8965.64</v>
      </c>
      <c r="L25" s="37">
        <f t="shared" si="1"/>
        <v>0</v>
      </c>
      <c r="M25" s="38">
        <f t="shared" si="2"/>
        <v>1</v>
      </c>
    </row>
    <row r="26" spans="2:13" ht="33.75" x14ac:dyDescent="0.2">
      <c r="B26" s="32" t="s">
        <v>39</v>
      </c>
      <c r="C26" s="33"/>
      <c r="D26" s="34" t="s">
        <v>40</v>
      </c>
      <c r="E26" s="29">
        <v>5110</v>
      </c>
      <c r="F26" s="30" t="s">
        <v>23</v>
      </c>
      <c r="G26" s="35">
        <f t="shared" si="0"/>
        <v>0</v>
      </c>
      <c r="H26" s="36">
        <v>0</v>
      </c>
      <c r="I26" s="36">
        <v>350000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22.5" x14ac:dyDescent="0.2">
      <c r="B27" s="32"/>
      <c r="C27" s="33"/>
      <c r="D27" s="34"/>
      <c r="E27" s="29">
        <v>5150</v>
      </c>
      <c r="F27" s="30" t="s">
        <v>24</v>
      </c>
      <c r="G27" s="35">
        <f t="shared" si="0"/>
        <v>0</v>
      </c>
      <c r="H27" s="36">
        <v>0</v>
      </c>
      <c r="I27" s="36">
        <v>90000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22.5" x14ac:dyDescent="0.2">
      <c r="B28" s="32"/>
      <c r="C28" s="33"/>
      <c r="D28" s="34"/>
      <c r="E28" s="29">
        <v>5290</v>
      </c>
      <c r="F28" s="30" t="s">
        <v>28</v>
      </c>
      <c r="G28" s="35">
        <f t="shared" si="0"/>
        <v>2859866.5</v>
      </c>
      <c r="H28" s="36">
        <v>2859866.5</v>
      </c>
      <c r="I28" s="36">
        <v>7103104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5620</v>
      </c>
      <c r="F29" s="30" t="s">
        <v>33</v>
      </c>
      <c r="G29" s="35">
        <f t="shared" si="0"/>
        <v>0</v>
      </c>
      <c r="H29" s="36">
        <v>0</v>
      </c>
      <c r="I29" s="36">
        <v>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ht="22.5" x14ac:dyDescent="0.2">
      <c r="B30" s="32"/>
      <c r="C30" s="33"/>
      <c r="D30" s="34"/>
      <c r="E30" s="29">
        <v>5660</v>
      </c>
      <c r="F30" s="30" t="s">
        <v>34</v>
      </c>
      <c r="G30" s="35">
        <f t="shared" si="0"/>
        <v>0</v>
      </c>
      <c r="H30" s="36">
        <v>0</v>
      </c>
      <c r="I30" s="36">
        <v>2200292.64</v>
      </c>
      <c r="J30" s="36">
        <v>2200292.64</v>
      </c>
      <c r="K30" s="36">
        <v>2200292.64</v>
      </c>
      <c r="L30" s="37">
        <f t="shared" si="1"/>
        <v>0</v>
      </c>
      <c r="M30" s="38">
        <f t="shared" si="2"/>
        <v>1</v>
      </c>
    </row>
    <row r="31" spans="2:13" ht="22.5" x14ac:dyDescent="0.2">
      <c r="B31" s="32" t="s">
        <v>41</v>
      </c>
      <c r="C31" s="33"/>
      <c r="D31" s="34" t="s">
        <v>42</v>
      </c>
      <c r="E31" s="29">
        <v>5110</v>
      </c>
      <c r="F31" s="30" t="s">
        <v>23</v>
      </c>
      <c r="G31" s="35">
        <f t="shared" si="0"/>
        <v>0</v>
      </c>
      <c r="H31" s="36">
        <v>0</v>
      </c>
      <c r="I31" s="36">
        <v>395000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22.5" x14ac:dyDescent="0.2">
      <c r="B32" s="32"/>
      <c r="C32" s="33"/>
      <c r="D32" s="34"/>
      <c r="E32" s="29">
        <v>5150</v>
      </c>
      <c r="F32" s="30" t="s">
        <v>24</v>
      </c>
      <c r="G32" s="35">
        <f t="shared" si="0"/>
        <v>1623522.11</v>
      </c>
      <c r="H32" s="36">
        <v>1623522.11</v>
      </c>
      <c r="I32" s="36">
        <v>1623522.11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5210</v>
      </c>
      <c r="F33" s="30" t="s">
        <v>26</v>
      </c>
      <c r="G33" s="35">
        <f t="shared" si="0"/>
        <v>166776</v>
      </c>
      <c r="H33" s="36">
        <v>166776</v>
      </c>
      <c r="I33" s="36">
        <v>166776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5230</v>
      </c>
      <c r="F34" s="30" t="s">
        <v>27</v>
      </c>
      <c r="G34" s="35">
        <f t="shared" si="0"/>
        <v>207414</v>
      </c>
      <c r="H34" s="36">
        <v>207414</v>
      </c>
      <c r="I34" s="36">
        <v>262414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5650</v>
      </c>
      <c r="F35" s="30" t="s">
        <v>43</v>
      </c>
      <c r="G35" s="35">
        <f t="shared" si="0"/>
        <v>147349.20000000001</v>
      </c>
      <c r="H35" s="36">
        <v>147349.20000000001</v>
      </c>
      <c r="I35" s="36">
        <v>147349.20000000001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22.5" x14ac:dyDescent="0.2">
      <c r="B36" s="32"/>
      <c r="C36" s="33"/>
      <c r="D36" s="34"/>
      <c r="E36" s="29">
        <v>5660</v>
      </c>
      <c r="F36" s="30" t="s">
        <v>34</v>
      </c>
      <c r="G36" s="35">
        <f t="shared" si="0"/>
        <v>51240.82</v>
      </c>
      <c r="H36" s="36">
        <v>51240.82</v>
      </c>
      <c r="I36" s="36">
        <v>51240.82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22.5" x14ac:dyDescent="0.2">
      <c r="B37" s="32" t="s">
        <v>44</v>
      </c>
      <c r="C37" s="33"/>
      <c r="D37" s="34" t="s">
        <v>38</v>
      </c>
      <c r="E37" s="29">
        <v>5150</v>
      </c>
      <c r="F37" s="30" t="s">
        <v>24</v>
      </c>
      <c r="G37" s="35">
        <f t="shared" si="0"/>
        <v>0</v>
      </c>
      <c r="H37" s="36">
        <v>0</v>
      </c>
      <c r="I37" s="36">
        <v>5899.76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ht="33.75" x14ac:dyDescent="0.2">
      <c r="B38" s="32" t="s">
        <v>45</v>
      </c>
      <c r="C38" s="33"/>
      <c r="D38" s="34" t="s">
        <v>46</v>
      </c>
      <c r="E38" s="29">
        <v>5150</v>
      </c>
      <c r="F38" s="30" t="s">
        <v>24</v>
      </c>
      <c r="G38" s="35">
        <f t="shared" si="0"/>
        <v>42419.16</v>
      </c>
      <c r="H38" s="36">
        <v>42419.16</v>
      </c>
      <c r="I38" s="36">
        <v>42419.16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ht="22.5" x14ac:dyDescent="0.2">
      <c r="B39" s="32"/>
      <c r="C39" s="33"/>
      <c r="D39" s="34"/>
      <c r="E39" s="29">
        <v>5290</v>
      </c>
      <c r="F39" s="30" t="s">
        <v>28</v>
      </c>
      <c r="G39" s="35">
        <f t="shared" si="0"/>
        <v>443117.7</v>
      </c>
      <c r="H39" s="36">
        <v>443117.7</v>
      </c>
      <c r="I39" s="36">
        <v>443117.7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ht="22.5" x14ac:dyDescent="0.2">
      <c r="B40" s="32" t="s">
        <v>47</v>
      </c>
      <c r="C40" s="33"/>
      <c r="D40" s="34" t="s">
        <v>48</v>
      </c>
      <c r="E40" s="29">
        <v>5110</v>
      </c>
      <c r="F40" s="30" t="s">
        <v>23</v>
      </c>
      <c r="G40" s="35">
        <f t="shared" si="0"/>
        <v>5000</v>
      </c>
      <c r="H40" s="36">
        <v>5000</v>
      </c>
      <c r="I40" s="36">
        <v>5000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33.75" x14ac:dyDescent="0.2">
      <c r="B41" s="32" t="s">
        <v>49</v>
      </c>
      <c r="C41" s="33"/>
      <c r="D41" s="34" t="s">
        <v>50</v>
      </c>
      <c r="E41" s="29">
        <v>5150</v>
      </c>
      <c r="F41" s="30" t="s">
        <v>24</v>
      </c>
      <c r="G41" s="35">
        <f t="shared" ref="G41:G72" si="3">+H41</f>
        <v>3538555.2</v>
      </c>
      <c r="H41" s="36">
        <v>3538555.2</v>
      </c>
      <c r="I41" s="36">
        <v>3938555.2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">
      <c r="B42" s="32"/>
      <c r="C42" s="33"/>
      <c r="D42" s="34"/>
      <c r="E42" s="29">
        <v>5190</v>
      </c>
      <c r="F42" s="30" t="s">
        <v>25</v>
      </c>
      <c r="G42" s="35">
        <f t="shared" si="3"/>
        <v>0</v>
      </c>
      <c r="H42" s="36">
        <v>0</v>
      </c>
      <c r="I42" s="36">
        <v>5456.06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">
      <c r="B43" s="32"/>
      <c r="C43" s="33"/>
      <c r="D43" s="34"/>
      <c r="E43" s="29">
        <v>5410</v>
      </c>
      <c r="F43" s="30" t="s">
        <v>31</v>
      </c>
      <c r="G43" s="35">
        <f t="shared" si="3"/>
        <v>0</v>
      </c>
      <c r="H43" s="36">
        <v>0</v>
      </c>
      <c r="I43" s="36">
        <v>810900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/>
      <c r="C44" s="33"/>
      <c r="D44" s="34"/>
      <c r="E44" s="29">
        <v>5650</v>
      </c>
      <c r="F44" s="30" t="s">
        <v>43</v>
      </c>
      <c r="G44" s="35">
        <f t="shared" si="3"/>
        <v>40000</v>
      </c>
      <c r="H44" s="36">
        <v>40000</v>
      </c>
      <c r="I44" s="36">
        <v>40000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ht="22.5" x14ac:dyDescent="0.2">
      <c r="B45" s="32"/>
      <c r="C45" s="33"/>
      <c r="D45" s="34"/>
      <c r="E45" s="29">
        <v>5660</v>
      </c>
      <c r="F45" s="30" t="s">
        <v>34</v>
      </c>
      <c r="G45" s="35">
        <f t="shared" si="3"/>
        <v>23474</v>
      </c>
      <c r="H45" s="36">
        <v>23474</v>
      </c>
      <c r="I45" s="36">
        <v>23474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ht="22.5" x14ac:dyDescent="0.2">
      <c r="B46" s="32" t="s">
        <v>51</v>
      </c>
      <c r="C46" s="33"/>
      <c r="D46" s="34" t="s">
        <v>38</v>
      </c>
      <c r="E46" s="29">
        <v>5150</v>
      </c>
      <c r="F46" s="30" t="s">
        <v>24</v>
      </c>
      <c r="G46" s="35">
        <f t="shared" si="3"/>
        <v>0</v>
      </c>
      <c r="H46" s="36">
        <v>0</v>
      </c>
      <c r="I46" s="36">
        <v>30157.68</v>
      </c>
      <c r="J46" s="36">
        <v>30157.68</v>
      </c>
      <c r="K46" s="36">
        <v>30157.68</v>
      </c>
      <c r="L46" s="37">
        <f t="shared" si="4"/>
        <v>0</v>
      </c>
      <c r="M46" s="38">
        <f t="shared" si="5"/>
        <v>1</v>
      </c>
    </row>
    <row r="47" spans="2:13" ht="33.75" x14ac:dyDescent="0.2">
      <c r="B47" s="32" t="s">
        <v>52</v>
      </c>
      <c r="C47" s="33"/>
      <c r="D47" s="34" t="s">
        <v>53</v>
      </c>
      <c r="E47" s="29">
        <v>5150</v>
      </c>
      <c r="F47" s="30" t="s">
        <v>24</v>
      </c>
      <c r="G47" s="35">
        <f t="shared" si="3"/>
        <v>1062964.79</v>
      </c>
      <c r="H47" s="36">
        <v>1062964.79</v>
      </c>
      <c r="I47" s="36">
        <v>2662964.79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ht="22.5" x14ac:dyDescent="0.2">
      <c r="B48" s="32" t="s">
        <v>54</v>
      </c>
      <c r="C48" s="33"/>
      <c r="D48" s="34" t="s">
        <v>55</v>
      </c>
      <c r="E48" s="29">
        <v>5110</v>
      </c>
      <c r="F48" s="30" t="s">
        <v>23</v>
      </c>
      <c r="G48" s="35">
        <f t="shared" si="3"/>
        <v>25200</v>
      </c>
      <c r="H48" s="36">
        <v>25200</v>
      </c>
      <c r="I48" s="36">
        <v>32200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ht="22.5" x14ac:dyDescent="0.2">
      <c r="B49" s="32"/>
      <c r="C49" s="33"/>
      <c r="D49" s="34"/>
      <c r="E49" s="29">
        <v>5150</v>
      </c>
      <c r="F49" s="30" t="s">
        <v>24</v>
      </c>
      <c r="G49" s="35">
        <f t="shared" si="3"/>
        <v>0</v>
      </c>
      <c r="H49" s="36">
        <v>0</v>
      </c>
      <c r="I49" s="36">
        <v>56213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5190</v>
      </c>
      <c r="F50" s="30" t="s">
        <v>25</v>
      </c>
      <c r="G50" s="35">
        <f t="shared" si="3"/>
        <v>10000</v>
      </c>
      <c r="H50" s="36">
        <v>10000</v>
      </c>
      <c r="I50" s="36">
        <v>10000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ht="22.5" x14ac:dyDescent="0.2">
      <c r="B51" s="32" t="s">
        <v>56</v>
      </c>
      <c r="C51" s="33"/>
      <c r="D51" s="34" t="s">
        <v>38</v>
      </c>
      <c r="E51" s="29">
        <v>5150</v>
      </c>
      <c r="F51" s="30" t="s">
        <v>24</v>
      </c>
      <c r="G51" s="35">
        <f t="shared" si="3"/>
        <v>0</v>
      </c>
      <c r="H51" s="36">
        <v>0</v>
      </c>
      <c r="I51" s="36">
        <v>15078.84</v>
      </c>
      <c r="J51" s="36">
        <v>15078.84</v>
      </c>
      <c r="K51" s="36">
        <v>15078.84</v>
      </c>
      <c r="L51" s="37">
        <f t="shared" si="4"/>
        <v>0</v>
      </c>
      <c r="M51" s="38">
        <f t="shared" si="5"/>
        <v>1</v>
      </c>
    </row>
    <row r="52" spans="2:13" ht="33.75" x14ac:dyDescent="0.2">
      <c r="B52" s="32" t="s">
        <v>57</v>
      </c>
      <c r="C52" s="33"/>
      <c r="D52" s="34" t="s">
        <v>58</v>
      </c>
      <c r="E52" s="29">
        <v>5110</v>
      </c>
      <c r="F52" s="30" t="s">
        <v>23</v>
      </c>
      <c r="G52" s="35">
        <f t="shared" si="3"/>
        <v>8000</v>
      </c>
      <c r="H52" s="36">
        <v>8000</v>
      </c>
      <c r="I52" s="36">
        <v>30691.34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ht="22.5" x14ac:dyDescent="0.2">
      <c r="B53" s="32"/>
      <c r="C53" s="33"/>
      <c r="D53" s="34"/>
      <c r="E53" s="29">
        <v>5150</v>
      </c>
      <c r="F53" s="30" t="s">
        <v>24</v>
      </c>
      <c r="G53" s="35">
        <f t="shared" si="3"/>
        <v>99664.7</v>
      </c>
      <c r="H53" s="36">
        <v>99664.7</v>
      </c>
      <c r="I53" s="36">
        <v>280911.96999999997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">
      <c r="B54" s="32"/>
      <c r="C54" s="33"/>
      <c r="D54" s="34"/>
      <c r="E54" s="29">
        <v>5190</v>
      </c>
      <c r="F54" s="30" t="s">
        <v>25</v>
      </c>
      <c r="G54" s="35">
        <f t="shared" si="3"/>
        <v>11500</v>
      </c>
      <c r="H54" s="36">
        <v>11500</v>
      </c>
      <c r="I54" s="36">
        <v>16956.060000000001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">
      <c r="B55" s="32"/>
      <c r="C55" s="33"/>
      <c r="D55" s="34"/>
      <c r="E55" s="29">
        <v>5310</v>
      </c>
      <c r="F55" s="30" t="s">
        <v>29</v>
      </c>
      <c r="G55" s="35">
        <f t="shared" si="3"/>
        <v>0</v>
      </c>
      <c r="H55" s="36">
        <v>0</v>
      </c>
      <c r="I55" s="36">
        <v>10000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5410</v>
      </c>
      <c r="F56" s="30" t="s">
        <v>31</v>
      </c>
      <c r="G56" s="35">
        <f t="shared" si="3"/>
        <v>0</v>
      </c>
      <c r="H56" s="36">
        <v>0</v>
      </c>
      <c r="I56" s="36">
        <v>1763500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22.5" x14ac:dyDescent="0.2">
      <c r="B57" s="32"/>
      <c r="C57" s="33"/>
      <c r="D57" s="34"/>
      <c r="E57" s="29">
        <v>5660</v>
      </c>
      <c r="F57" s="30" t="s">
        <v>34</v>
      </c>
      <c r="G57" s="35">
        <f t="shared" si="3"/>
        <v>0</v>
      </c>
      <c r="H57" s="36">
        <v>0</v>
      </c>
      <c r="I57" s="36">
        <v>6334.86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5670</v>
      </c>
      <c r="F58" s="30" t="s">
        <v>35</v>
      </c>
      <c r="G58" s="35">
        <f t="shared" si="3"/>
        <v>20000</v>
      </c>
      <c r="H58" s="36">
        <v>20000</v>
      </c>
      <c r="I58" s="36">
        <v>20000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ht="33.75" x14ac:dyDescent="0.2">
      <c r="B59" s="32" t="s">
        <v>59</v>
      </c>
      <c r="C59" s="33"/>
      <c r="D59" s="34" t="s">
        <v>60</v>
      </c>
      <c r="E59" s="29">
        <v>5110</v>
      </c>
      <c r="F59" s="30" t="s">
        <v>23</v>
      </c>
      <c r="G59" s="35">
        <f t="shared" si="3"/>
        <v>10000</v>
      </c>
      <c r="H59" s="36">
        <v>10000</v>
      </c>
      <c r="I59" s="36">
        <v>10000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ht="22.5" x14ac:dyDescent="0.2">
      <c r="B60" s="32" t="s">
        <v>61</v>
      </c>
      <c r="C60" s="33"/>
      <c r="D60" s="34" t="s">
        <v>62</v>
      </c>
      <c r="E60" s="29">
        <v>5150</v>
      </c>
      <c r="F60" s="30" t="s">
        <v>24</v>
      </c>
      <c r="G60" s="35">
        <f t="shared" si="3"/>
        <v>41629.82</v>
      </c>
      <c r="H60" s="36">
        <v>41629.82</v>
      </c>
      <c r="I60" s="36">
        <v>41629.82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5190</v>
      </c>
      <c r="F61" s="30" t="s">
        <v>25</v>
      </c>
      <c r="G61" s="35">
        <f t="shared" si="3"/>
        <v>11000</v>
      </c>
      <c r="H61" s="36">
        <v>11000</v>
      </c>
      <c r="I61" s="36">
        <v>11000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ht="22.5" x14ac:dyDescent="0.2">
      <c r="B62" s="32" t="s">
        <v>63</v>
      </c>
      <c r="C62" s="33"/>
      <c r="D62" s="34" t="s">
        <v>38</v>
      </c>
      <c r="E62" s="29">
        <v>5150</v>
      </c>
      <c r="F62" s="30" t="s">
        <v>24</v>
      </c>
      <c r="G62" s="35">
        <f t="shared" si="3"/>
        <v>0</v>
      </c>
      <c r="H62" s="36">
        <v>0</v>
      </c>
      <c r="I62" s="36">
        <v>42340</v>
      </c>
      <c r="J62" s="36">
        <v>42340</v>
      </c>
      <c r="K62" s="36">
        <v>42340</v>
      </c>
      <c r="L62" s="37">
        <f t="shared" si="4"/>
        <v>0</v>
      </c>
      <c r="M62" s="38">
        <f t="shared" si="5"/>
        <v>1</v>
      </c>
    </row>
    <row r="63" spans="2:13" ht="22.5" x14ac:dyDescent="0.2">
      <c r="B63" s="32" t="s">
        <v>64</v>
      </c>
      <c r="C63" s="33"/>
      <c r="D63" s="34" t="s">
        <v>65</v>
      </c>
      <c r="E63" s="29">
        <v>5150</v>
      </c>
      <c r="F63" s="30" t="s">
        <v>24</v>
      </c>
      <c r="G63" s="35">
        <f t="shared" si="3"/>
        <v>90039.58</v>
      </c>
      <c r="H63" s="36">
        <v>90039.58</v>
      </c>
      <c r="I63" s="36">
        <v>155039.57999999999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/>
      <c r="C64" s="33"/>
      <c r="D64" s="34"/>
      <c r="E64" s="29">
        <v>5230</v>
      </c>
      <c r="F64" s="30" t="s">
        <v>27</v>
      </c>
      <c r="G64" s="35">
        <f t="shared" si="3"/>
        <v>0</v>
      </c>
      <c r="H64" s="36">
        <v>0</v>
      </c>
      <c r="I64" s="36">
        <v>350000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ht="22.5" x14ac:dyDescent="0.2">
      <c r="B65" s="32" t="s">
        <v>66</v>
      </c>
      <c r="C65" s="33"/>
      <c r="D65" s="34" t="s">
        <v>67</v>
      </c>
      <c r="E65" s="29">
        <v>5650</v>
      </c>
      <c r="F65" s="30" t="s">
        <v>43</v>
      </c>
      <c r="G65" s="35">
        <f t="shared" si="3"/>
        <v>15000</v>
      </c>
      <c r="H65" s="36">
        <v>15000</v>
      </c>
      <c r="I65" s="36">
        <v>15000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ht="33.75" x14ac:dyDescent="0.2">
      <c r="B66" s="32" t="s">
        <v>68</v>
      </c>
      <c r="C66" s="33"/>
      <c r="D66" s="34" t="s">
        <v>69</v>
      </c>
      <c r="E66" s="29">
        <v>5110</v>
      </c>
      <c r="F66" s="30" t="s">
        <v>23</v>
      </c>
      <c r="G66" s="35">
        <f t="shared" si="3"/>
        <v>0</v>
      </c>
      <c r="H66" s="36">
        <v>0</v>
      </c>
      <c r="I66" s="36">
        <v>16000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ht="33.75" x14ac:dyDescent="0.2">
      <c r="B67" s="32" t="s">
        <v>70</v>
      </c>
      <c r="C67" s="33"/>
      <c r="D67" s="34" t="s">
        <v>71</v>
      </c>
      <c r="E67" s="29">
        <v>5110</v>
      </c>
      <c r="F67" s="30" t="s">
        <v>23</v>
      </c>
      <c r="G67" s="35">
        <f t="shared" si="3"/>
        <v>529771.16</v>
      </c>
      <c r="H67" s="36">
        <v>529771.16</v>
      </c>
      <c r="I67" s="36">
        <v>529771.16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/>
      <c r="C68" s="33"/>
      <c r="D68" s="34"/>
      <c r="E68" s="29">
        <v>5190</v>
      </c>
      <c r="F68" s="30" t="s">
        <v>25</v>
      </c>
      <c r="G68" s="35">
        <f t="shared" si="3"/>
        <v>215866.63</v>
      </c>
      <c r="H68" s="36">
        <v>215866.63</v>
      </c>
      <c r="I68" s="36">
        <v>215866.63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/>
      <c r="C69" s="33"/>
      <c r="D69" s="34"/>
      <c r="E69" s="29">
        <v>5210</v>
      </c>
      <c r="F69" s="30" t="s">
        <v>26</v>
      </c>
      <c r="G69" s="35">
        <f t="shared" si="3"/>
        <v>732457.6</v>
      </c>
      <c r="H69" s="36">
        <v>732457.6</v>
      </c>
      <c r="I69" s="36">
        <v>732457.6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">
      <c r="B70" s="32"/>
      <c r="C70" s="33"/>
      <c r="D70" s="34"/>
      <c r="E70" s="29">
        <v>5230</v>
      </c>
      <c r="F70" s="30" t="s">
        <v>27</v>
      </c>
      <c r="G70" s="35">
        <f t="shared" si="3"/>
        <v>496672.74</v>
      </c>
      <c r="H70" s="36">
        <v>496672.74</v>
      </c>
      <c r="I70" s="36">
        <v>496672.74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ht="22.5" x14ac:dyDescent="0.2">
      <c r="B71" s="32"/>
      <c r="C71" s="33"/>
      <c r="D71" s="34"/>
      <c r="E71" s="29">
        <v>5640</v>
      </c>
      <c r="F71" s="30" t="s">
        <v>72</v>
      </c>
      <c r="G71" s="35">
        <f t="shared" si="3"/>
        <v>84000</v>
      </c>
      <c r="H71" s="36">
        <v>84000</v>
      </c>
      <c r="I71" s="36">
        <v>84000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ht="22.5" x14ac:dyDescent="0.2">
      <c r="B72" s="32"/>
      <c r="C72" s="33"/>
      <c r="D72" s="34"/>
      <c r="E72" s="29">
        <v>5660</v>
      </c>
      <c r="F72" s="30" t="s">
        <v>34</v>
      </c>
      <c r="G72" s="35">
        <f t="shared" si="3"/>
        <v>51459.86</v>
      </c>
      <c r="H72" s="36">
        <v>51459.86</v>
      </c>
      <c r="I72" s="36">
        <v>51459.86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5670</v>
      </c>
      <c r="F73" s="30" t="s">
        <v>35</v>
      </c>
      <c r="G73" s="35">
        <f t="shared" ref="G73:G104" si="6">+H73</f>
        <v>178800</v>
      </c>
      <c r="H73" s="36">
        <v>178800</v>
      </c>
      <c r="I73" s="36">
        <v>178800</v>
      </c>
      <c r="J73" s="36">
        <v>0</v>
      </c>
      <c r="K73" s="36">
        <v>0</v>
      </c>
      <c r="L73" s="37">
        <f t="shared" ref="L73:L104" si="7">IFERROR(K73/H73,0)</f>
        <v>0</v>
      </c>
      <c r="M73" s="38">
        <f t="shared" ref="M73:M79" si="8">IFERROR(K73/I73,0)</f>
        <v>0</v>
      </c>
    </row>
    <row r="74" spans="2:13" x14ac:dyDescent="0.2">
      <c r="B74" s="32"/>
      <c r="C74" s="33"/>
      <c r="D74" s="34"/>
      <c r="E74" s="29">
        <v>5690</v>
      </c>
      <c r="F74" s="30" t="s">
        <v>36</v>
      </c>
      <c r="G74" s="35">
        <f t="shared" si="6"/>
        <v>72000</v>
      </c>
      <c r="H74" s="36">
        <v>72000</v>
      </c>
      <c r="I74" s="36">
        <v>72000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ht="33.75" x14ac:dyDescent="0.2">
      <c r="B75" s="32" t="s">
        <v>73</v>
      </c>
      <c r="C75" s="33"/>
      <c r="D75" s="34" t="s">
        <v>74</v>
      </c>
      <c r="E75" s="29">
        <v>5110</v>
      </c>
      <c r="F75" s="30" t="s">
        <v>23</v>
      </c>
      <c r="G75" s="35">
        <f t="shared" si="6"/>
        <v>0</v>
      </c>
      <c r="H75" s="36">
        <v>0</v>
      </c>
      <c r="I75" s="36">
        <v>31000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ht="22.5" x14ac:dyDescent="0.2">
      <c r="B76" s="32" t="s">
        <v>75</v>
      </c>
      <c r="C76" s="33"/>
      <c r="D76" s="34" t="s">
        <v>76</v>
      </c>
      <c r="E76" s="29">
        <v>5130</v>
      </c>
      <c r="F76" s="30" t="s">
        <v>77</v>
      </c>
      <c r="G76" s="35">
        <f t="shared" si="6"/>
        <v>500000</v>
      </c>
      <c r="H76" s="36">
        <v>500000</v>
      </c>
      <c r="I76" s="36">
        <v>500000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ht="22.5" x14ac:dyDescent="0.2">
      <c r="B77" s="32"/>
      <c r="C77" s="33"/>
      <c r="D77" s="34"/>
      <c r="E77" s="29">
        <v>5290</v>
      </c>
      <c r="F77" s="30" t="s">
        <v>28</v>
      </c>
      <c r="G77" s="35">
        <f t="shared" si="6"/>
        <v>2000000</v>
      </c>
      <c r="H77" s="36">
        <v>2000000</v>
      </c>
      <c r="I77" s="36">
        <v>2000000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ht="22.5" x14ac:dyDescent="0.2">
      <c r="B78" s="32" t="s">
        <v>78</v>
      </c>
      <c r="C78" s="33"/>
      <c r="D78" s="34" t="s">
        <v>38</v>
      </c>
      <c r="E78" s="29">
        <v>5290</v>
      </c>
      <c r="F78" s="30" t="s">
        <v>28</v>
      </c>
      <c r="G78" s="35">
        <f t="shared" si="6"/>
        <v>0</v>
      </c>
      <c r="H78" s="36">
        <v>0</v>
      </c>
      <c r="I78" s="36">
        <v>544563.9</v>
      </c>
      <c r="J78" s="36">
        <v>544563.9</v>
      </c>
      <c r="K78" s="36">
        <v>544563.9</v>
      </c>
      <c r="L78" s="37">
        <f t="shared" si="7"/>
        <v>0</v>
      </c>
      <c r="M78" s="38">
        <f t="shared" si="8"/>
        <v>1</v>
      </c>
    </row>
    <row r="79" spans="2:13" ht="33.75" x14ac:dyDescent="0.2">
      <c r="B79" s="32" t="s">
        <v>79</v>
      </c>
      <c r="C79" s="33"/>
      <c r="D79" s="34" t="s">
        <v>80</v>
      </c>
      <c r="E79" s="29">
        <v>5290</v>
      </c>
      <c r="F79" s="30" t="s">
        <v>28</v>
      </c>
      <c r="G79" s="35">
        <f t="shared" si="6"/>
        <v>0</v>
      </c>
      <c r="H79" s="36">
        <v>0</v>
      </c>
      <c r="I79" s="36">
        <v>85000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">
      <c r="B80" s="32"/>
      <c r="C80" s="33"/>
      <c r="D80" s="34"/>
      <c r="E80" s="39"/>
      <c r="F80" s="40"/>
      <c r="G80" s="44"/>
      <c r="H80" s="44"/>
      <c r="I80" s="44"/>
      <c r="J80" s="44"/>
      <c r="K80" s="44"/>
      <c r="L80" s="41"/>
      <c r="M80" s="42"/>
    </row>
    <row r="81" spans="2:13" x14ac:dyDescent="0.2">
      <c r="B81" s="32"/>
      <c r="C81" s="33"/>
      <c r="D81" s="27"/>
      <c r="E81" s="43"/>
      <c r="F81" s="27"/>
      <c r="G81" s="27"/>
      <c r="H81" s="27"/>
      <c r="I81" s="27"/>
      <c r="J81" s="27"/>
      <c r="K81" s="27"/>
      <c r="L81" s="27"/>
      <c r="M81" s="28"/>
    </row>
    <row r="82" spans="2:13" ht="13.15" customHeight="1" x14ac:dyDescent="0.2">
      <c r="B82" s="88" t="s">
        <v>14</v>
      </c>
      <c r="C82" s="89"/>
      <c r="D82" s="89"/>
      <c r="E82" s="89"/>
      <c r="F82" s="89"/>
      <c r="G82" s="7">
        <f>SUM(G9:G79)</f>
        <v>37126237.449999996</v>
      </c>
      <c r="H82" s="7">
        <f>SUM(H9:H79)</f>
        <v>37126237.449999996</v>
      </c>
      <c r="I82" s="7">
        <f>SUM(I9:I79)</f>
        <v>66323847.280000009</v>
      </c>
      <c r="J82" s="7">
        <f>SUM(J9:J79)</f>
        <v>3138874.74</v>
      </c>
      <c r="K82" s="7">
        <f>SUM(K9:K79)</f>
        <v>3138874.74</v>
      </c>
      <c r="L82" s="8">
        <f>IFERROR(K82/H82,0)</f>
        <v>8.4545996459439249E-2</v>
      </c>
      <c r="M82" s="9">
        <f>IFERROR(K82/I82,0)</f>
        <v>4.7326487662101131E-2</v>
      </c>
    </row>
    <row r="83" spans="2:13" ht="4.9000000000000004" customHeight="1" x14ac:dyDescent="0.2">
      <c r="B83" s="32"/>
      <c r="C83" s="33"/>
      <c r="D83" s="27"/>
      <c r="E83" s="43"/>
      <c r="F83" s="27"/>
      <c r="G83" s="27"/>
      <c r="H83" s="27"/>
      <c r="I83" s="27"/>
      <c r="J83" s="27"/>
      <c r="K83" s="27"/>
      <c r="L83" s="27"/>
      <c r="M83" s="28"/>
    </row>
    <row r="84" spans="2:13" ht="13.15" customHeight="1" x14ac:dyDescent="0.2">
      <c r="B84" s="90" t="s">
        <v>15</v>
      </c>
      <c r="C84" s="87"/>
      <c r="D84" s="87"/>
      <c r="E84" s="21"/>
      <c r="F84" s="26"/>
      <c r="G84" s="27"/>
      <c r="H84" s="27"/>
      <c r="I84" s="27"/>
      <c r="J84" s="27"/>
      <c r="K84" s="27"/>
      <c r="L84" s="27"/>
      <c r="M84" s="28"/>
    </row>
    <row r="85" spans="2:13" ht="13.15" customHeight="1" x14ac:dyDescent="0.2">
      <c r="B85" s="25"/>
      <c r="C85" s="87" t="s">
        <v>16</v>
      </c>
      <c r="D85" s="87"/>
      <c r="E85" s="21"/>
      <c r="F85" s="26"/>
      <c r="G85" s="27"/>
      <c r="H85" s="27"/>
      <c r="I85" s="27"/>
      <c r="J85" s="27"/>
      <c r="K85" s="27"/>
      <c r="L85" s="27"/>
      <c r="M85" s="28"/>
    </row>
    <row r="86" spans="2:13" ht="6" customHeight="1" x14ac:dyDescent="0.2">
      <c r="B86" s="45"/>
      <c r="C86" s="46"/>
      <c r="D86" s="46"/>
      <c r="E86" s="39"/>
      <c r="F86" s="46"/>
      <c r="G86" s="27"/>
      <c r="H86" s="27"/>
      <c r="I86" s="27"/>
      <c r="J86" s="27"/>
      <c r="K86" s="27"/>
      <c r="L86" s="27"/>
      <c r="M86" s="28"/>
    </row>
    <row r="87" spans="2:13" x14ac:dyDescent="0.2">
      <c r="B87" s="32" t="s">
        <v>81</v>
      </c>
      <c r="C87" s="33"/>
      <c r="D87" s="27" t="s">
        <v>82</v>
      </c>
      <c r="E87" s="43">
        <v>6220</v>
      </c>
      <c r="F87" s="27" t="s">
        <v>83</v>
      </c>
      <c r="G87" s="35">
        <f>+H87</f>
        <v>0</v>
      </c>
      <c r="H87" s="36">
        <v>0</v>
      </c>
      <c r="I87" s="36">
        <v>2047819.35</v>
      </c>
      <c r="J87" s="36">
        <v>0</v>
      </c>
      <c r="K87" s="36">
        <v>0</v>
      </c>
      <c r="L87" s="37">
        <f>IFERROR(K87/H87,0)</f>
        <v>0</v>
      </c>
      <c r="M87" s="38">
        <f>IFERROR(K87/I87,0)</f>
        <v>0</v>
      </c>
    </row>
    <row r="88" spans="2:13" x14ac:dyDescent="0.2">
      <c r="B88" s="32" t="s">
        <v>84</v>
      </c>
      <c r="C88" s="33"/>
      <c r="D88" s="27" t="s">
        <v>85</v>
      </c>
      <c r="E88" s="43">
        <v>6220</v>
      </c>
      <c r="F88" s="27" t="s">
        <v>83</v>
      </c>
      <c r="G88" s="35">
        <f>+H88</f>
        <v>0</v>
      </c>
      <c r="H88" s="36">
        <v>0</v>
      </c>
      <c r="I88" s="36">
        <v>897964.15</v>
      </c>
      <c r="J88" s="36">
        <v>897964.15</v>
      </c>
      <c r="K88" s="36">
        <v>897964.15</v>
      </c>
      <c r="L88" s="37">
        <f>IFERROR(K88/H88,0)</f>
        <v>0</v>
      </c>
      <c r="M88" s="38">
        <f>IFERROR(K88/I88,0)</f>
        <v>1</v>
      </c>
    </row>
    <row r="89" spans="2:13" x14ac:dyDescent="0.2">
      <c r="B89" s="32"/>
      <c r="C89" s="33"/>
      <c r="D89" s="27"/>
      <c r="E89" s="43"/>
      <c r="F89" s="27"/>
      <c r="G89" s="44"/>
      <c r="H89" s="44"/>
      <c r="I89" s="44"/>
      <c r="J89" s="44"/>
      <c r="K89" s="44"/>
      <c r="L89" s="41"/>
      <c r="M89" s="42"/>
    </row>
    <row r="90" spans="2:13" x14ac:dyDescent="0.2">
      <c r="B90" s="47"/>
      <c r="C90" s="48"/>
      <c r="D90" s="49"/>
      <c r="E90" s="50"/>
      <c r="F90" s="49"/>
      <c r="G90" s="49"/>
      <c r="H90" s="49"/>
      <c r="I90" s="49"/>
      <c r="J90" s="49"/>
      <c r="K90" s="49"/>
      <c r="L90" s="49"/>
      <c r="M90" s="51"/>
    </row>
    <row r="91" spans="2:13" x14ac:dyDescent="0.2">
      <c r="B91" s="88" t="s">
        <v>17</v>
      </c>
      <c r="C91" s="89"/>
      <c r="D91" s="89"/>
      <c r="E91" s="89"/>
      <c r="F91" s="89"/>
      <c r="G91" s="7">
        <f>SUM(G87:G88)</f>
        <v>0</v>
      </c>
      <c r="H91" s="7">
        <f>SUM(H87:H88)</f>
        <v>0</v>
      </c>
      <c r="I91" s="7">
        <f>SUM(I87:I88)</f>
        <v>2945783.5</v>
      </c>
      <c r="J91" s="7">
        <f>SUM(J87:J88)</f>
        <v>897964.15</v>
      </c>
      <c r="K91" s="7">
        <f>SUM(K87:K88)</f>
        <v>897964.15</v>
      </c>
      <c r="L91" s="8">
        <f>IFERROR(K91/H91,0)</f>
        <v>0</v>
      </c>
      <c r="M91" s="9">
        <f>IFERROR(K91/I91,0)</f>
        <v>0.30483032782280167</v>
      </c>
    </row>
    <row r="92" spans="2:13" x14ac:dyDescent="0.2">
      <c r="B92" s="4"/>
      <c r="C92" s="5"/>
      <c r="D92" s="2"/>
      <c r="E92" s="6"/>
      <c r="F92" s="2"/>
      <c r="G92" s="2"/>
      <c r="H92" s="2"/>
      <c r="I92" s="2"/>
      <c r="J92" s="2"/>
      <c r="K92" s="2"/>
      <c r="L92" s="2"/>
      <c r="M92" s="3"/>
    </row>
    <row r="93" spans="2:13" x14ac:dyDescent="0.2">
      <c r="B93" s="75" t="s">
        <v>18</v>
      </c>
      <c r="C93" s="76"/>
      <c r="D93" s="76"/>
      <c r="E93" s="76"/>
      <c r="F93" s="76"/>
      <c r="G93" s="10">
        <f>+G82+G91</f>
        <v>37126237.449999996</v>
      </c>
      <c r="H93" s="10">
        <f>+H82+H91</f>
        <v>37126237.449999996</v>
      </c>
      <c r="I93" s="10">
        <f>+I82+I91</f>
        <v>69269630.780000001</v>
      </c>
      <c r="J93" s="10">
        <f>+J82+J91</f>
        <v>4036838.89</v>
      </c>
      <c r="K93" s="10">
        <f>+K82+K91</f>
        <v>4036838.89</v>
      </c>
      <c r="L93" s="11">
        <f>IFERROR(K93/H93,0)</f>
        <v>0.10873277679798928</v>
      </c>
      <c r="M93" s="12">
        <f>IFERROR(K93/I93,0)</f>
        <v>5.8277182143802383E-2</v>
      </c>
    </row>
    <row r="94" spans="2:13" x14ac:dyDescent="0.2">
      <c r="B94" s="13"/>
      <c r="C94" s="14"/>
      <c r="D94" s="14"/>
      <c r="E94" s="15"/>
      <c r="F94" s="14"/>
      <c r="G94" s="14"/>
      <c r="H94" s="14"/>
      <c r="I94" s="14"/>
      <c r="J94" s="14"/>
      <c r="K94" s="14"/>
      <c r="L94" s="14"/>
      <c r="M94" s="16"/>
    </row>
    <row r="95" spans="2:13" ht="15" x14ac:dyDescent="0.25">
      <c r="B95" s="17" t="s">
        <v>19</v>
      </c>
      <c r="C95" s="17"/>
      <c r="D95" s="18"/>
      <c r="E95" s="19"/>
      <c r="F95" s="18"/>
      <c r="G95" s="18"/>
      <c r="H95" s="18"/>
    </row>
  </sheetData>
  <mergeCells count="22">
    <mergeCell ref="B93:F93"/>
    <mergeCell ref="K3:K5"/>
    <mergeCell ref="L3:M3"/>
    <mergeCell ref="L4:L5"/>
    <mergeCell ref="M4:M5"/>
    <mergeCell ref="B6:D6"/>
    <mergeCell ref="J6:K6"/>
    <mergeCell ref="C7:D7"/>
    <mergeCell ref="B82:F82"/>
    <mergeCell ref="B84:D84"/>
    <mergeCell ref="C85:D85"/>
    <mergeCell ref="B91:F9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31496062992125984" right="0.31496062992125984" top="0.35433070866141736" bottom="0.35433070866141736" header="0.31496062992125984" footer="0.31496062992125984"/>
  <pageSetup paperSize="5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2023-04-27T16:36:33Z</cp:lastPrinted>
  <dcterms:created xsi:type="dcterms:W3CDTF">2020-08-06T19:52:58Z</dcterms:created>
  <dcterms:modified xsi:type="dcterms:W3CDTF">2023-04-27T16:36:47Z</dcterms:modified>
</cp:coreProperties>
</file>