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NOTAS (2)" sheetId="1" r:id="rId1"/>
  </sheets>
  <externalReferences>
    <externalReference r:id="rId2"/>
  </externalReferences>
  <definedNames>
    <definedName name="_xlnm.Print_Area" localSheetId="0">'NOTAS (2)'!$A$1:$L$638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5" i="1" l="1"/>
  <c r="E586" i="1"/>
  <c r="E584" i="1"/>
  <c r="E614" i="1" s="1"/>
  <c r="D576" i="1"/>
  <c r="E572" i="1" s="1"/>
  <c r="E563" i="1"/>
  <c r="C552" i="1"/>
  <c r="E518" i="1"/>
  <c r="D518" i="1"/>
  <c r="C518" i="1"/>
  <c r="D477" i="1"/>
  <c r="C477" i="1"/>
  <c r="D453" i="1"/>
  <c r="C453" i="1"/>
  <c r="D424" i="1"/>
  <c r="C424" i="1"/>
  <c r="C298" i="1"/>
  <c r="C290" i="1"/>
  <c r="C252" i="1"/>
  <c r="C245" i="1"/>
  <c r="C229" i="1"/>
  <c r="F221" i="1"/>
  <c r="E221" i="1"/>
  <c r="D221" i="1"/>
  <c r="C221" i="1"/>
  <c r="C182" i="1"/>
  <c r="C173" i="1"/>
  <c r="E166" i="1"/>
  <c r="D166" i="1"/>
  <c r="C166" i="1"/>
  <c r="E156" i="1"/>
  <c r="D156" i="1"/>
  <c r="C156" i="1"/>
  <c r="C83" i="1"/>
  <c r="C76" i="1"/>
  <c r="C65" i="1"/>
  <c r="F54" i="1"/>
  <c r="E54" i="1"/>
  <c r="C54" i="1"/>
  <c r="D52" i="1"/>
  <c r="D50" i="1"/>
  <c r="D48" i="1"/>
  <c r="D46" i="1"/>
  <c r="D45" i="1"/>
  <c r="D44" i="1"/>
  <c r="D43" i="1"/>
  <c r="D54" i="1" s="1"/>
  <c r="E38" i="1"/>
  <c r="D38" i="1"/>
  <c r="C38" i="1"/>
  <c r="E26" i="1"/>
  <c r="C26" i="1"/>
  <c r="H5" i="1"/>
  <c r="E578" i="1" l="1"/>
</calcChain>
</file>

<file path=xl/sharedStrings.xml><?xml version="1.0" encoding="utf-8"?>
<sst xmlns="http://schemas.openxmlformats.org/spreadsheetml/2006/main" count="617" uniqueCount="476">
  <si>
    <t xml:space="preserve">NOTAS A LOS ESTADOS FINANCIEROS </t>
  </si>
  <si>
    <t xml:space="preserve">Al  31  de Diciembre del 2017 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</si>
  <si>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</si>
  <si>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</si>
  <si>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</si>
  <si>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</si>
  <si>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</si>
  <si>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</si>
  <si>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</si>
  <si>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</si>
  <si>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</si>
  <si>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</si>
  <si>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</si>
  <si>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</si>
  <si>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</si>
  <si>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</si>
  <si>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</si>
  <si>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</si>
  <si>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</si>
  <si>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</si>
  <si>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</si>
  <si>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</si>
  <si>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</si>
  <si>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</si>
  <si>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</si>
  <si>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</si>
  <si>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</si>
  <si>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</si>
  <si>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</si>
  <si>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</si>
  <si>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</si>
  <si>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</si>
  <si>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</si>
  <si>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</si>
  <si>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</si>
  <si>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</si>
  <si>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</si>
  <si>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</si>
  <si>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</si>
  <si>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</si>
  <si>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</si>
  <si>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</si>
  <si>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</si>
  <si>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</si>
  <si>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</si>
  <si>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</si>
  <si>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</si>
  <si>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</si>
  <si>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</si>
  <si>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</si>
  <si>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</si>
  <si>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</si>
  <si>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</si>
  <si>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</si>
  <si>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</si>
  <si>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</si>
  <si>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</si>
  <si>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</si>
  <si>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</si>
  <si>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</si>
  <si>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</si>
  <si>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</si>
  <si>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</si>
  <si>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</si>
  <si>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</si>
  <si>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</si>
  <si>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</si>
  <si>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1236262700 INSTALACIONES Y EQUIPAMIENTO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</si>
  <si>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</si>
  <si>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</si>
  <si>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</si>
  <si>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</si>
  <si>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</si>
  <si>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</si>
  <si>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</si>
  <si>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</si>
  <si>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</si>
  <si>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</si>
  <si>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</si>
  <si>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</si>
  <si>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</si>
  <si>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</si>
  <si>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</si>
  <si>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</si>
  <si>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</si>
  <si>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</si>
  <si>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</si>
  <si>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</si>
  <si>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</si>
  <si>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</si>
  <si>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</si>
  <si>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</si>
  <si>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</si>
  <si>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</si>
  <si>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</si>
  <si>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</si>
  <si>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</si>
  <si>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</si>
  <si>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</si>
  <si>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</si>
  <si>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</si>
  <si>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</si>
  <si>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</si>
  <si>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</si>
  <si>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</si>
  <si>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</si>
  <si>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</si>
  <si>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</si>
  <si>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</si>
  <si>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</si>
  <si>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</si>
  <si>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</si>
  <si>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</si>
  <si>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</si>
  <si>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</si>
  <si>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</si>
  <si>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</si>
  <si>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</si>
  <si>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</si>
  <si>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</si>
  <si>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</si>
  <si>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</si>
  <si>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</si>
  <si>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</si>
  <si>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</si>
  <si>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</si>
  <si>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</si>
  <si>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</si>
  <si>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</si>
  <si>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</si>
  <si>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</si>
  <si>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</si>
  <si>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</si>
  <si>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</si>
  <si>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</si>
  <si>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2111102001 SUELDOS DEVENGADOS EJERCICIO ANTERIOR</t>
  </si>
  <si>
    <t>2111401003 APORTACION PATRONAL IMSS</t>
  </si>
  <si>
    <t>2111401004 APORTACION PATRONAL INFONAVIT</t>
  </si>
  <si>
    <t>2112102001 PROVEEDORES DEL EJERCICIO ANTERIOR</t>
  </si>
  <si>
    <t>2113202001 CONTRATISTAS OBRAS PÚB BIENES PROPIOS EJERCIO  ANT</t>
  </si>
  <si>
    <t>2117101003 ISR SALARIOS POR PAGAR</t>
  </si>
  <si>
    <t>2117101004 ISR ASIMILADOS POR PAGAR</t>
  </si>
  <si>
    <t>2117101012 ISR POR PAGAR RET. HONORARIOS</t>
  </si>
  <si>
    <t>2117101015 ISR A PAGAR RETENCIÓN ARRENDAMIENTO</t>
  </si>
  <si>
    <t>2117102003 CEDULAR ARRENDAMIENTO A PAGAR</t>
  </si>
  <si>
    <t>2117102004 CEDULAR HONORARIOS A PAGAR</t>
  </si>
  <si>
    <t>2117202004 APORTACIÓN TRABAJADOR IMSS</t>
  </si>
  <si>
    <t>2117502102 IMPUESTO NOMINAS A PAGAR</t>
  </si>
  <si>
    <t>2117902003 FONDO DE AHORRO SABES</t>
  </si>
  <si>
    <t>2117902004 FONDO DE AHORRO EMPLEADOS</t>
  </si>
  <si>
    <t>2117903001 PENSIÓN ALIMENTICIA</t>
  </si>
  <si>
    <t>2117910001 VIVIENDA</t>
  </si>
  <si>
    <t>2117912001 OPTICAS</t>
  </si>
  <si>
    <t>2117916001 FINANCIERAS</t>
  </si>
  <si>
    <t>2117918002 CAP 2%</t>
  </si>
  <si>
    <t>2117918004 PENALIZACIONES CONTRATISTAS</t>
  </si>
  <si>
    <t>2117919003 DESCUENTO POR TELEFONÍA</t>
  </si>
  <si>
    <t>2119904003 CXP GEG POR RENDIMIENTOS</t>
  </si>
  <si>
    <t>2119904004 CXP GEG POR RECTIFICACIONES</t>
  </si>
  <si>
    <t>2119904005 CXP POR REMANENTES</t>
  </si>
  <si>
    <t>2119904008 CXP REMANENTE EN SOLICITUD DE REFRENDO</t>
  </si>
  <si>
    <t>2119905001 ACREEDORES DIVERSOS</t>
  </si>
  <si>
    <t>2119905007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</si>
  <si>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</si>
  <si>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</si>
  <si>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</si>
  <si>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</si>
  <si>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2159 OTROS PASIVOS DIFERIDOS A C.P.</t>
  </si>
  <si>
    <t>2159003001 INGRESOS POR RECLASIFICAR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</si>
  <si>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</si>
  <si>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</si>
  <si>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</si>
  <si>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</si>
  <si>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</si>
  <si>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</si>
  <si>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</si>
  <si>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</si>
  <si>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</si>
  <si>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</si>
  <si>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</si>
  <si>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</si>
  <si>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</si>
  <si>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</si>
  <si>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</si>
  <si>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4159510720  BIBLIOTECA DIGITAL</t>
  </si>
  <si>
    <t>4159510805  POR CONCEPTO DE CURSOS DE IDIOMAS</t>
  </si>
  <si>
    <t>4159510821  EDUCACIÓN CONTINUA</t>
  </si>
  <si>
    <t>4159510823  INGRESOS POR MAESTRÍA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</si>
  <si>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</si>
  <si>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</si>
  <si>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</si>
  <si>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</si>
  <si>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4169610154  POR CONCEPTO DE DONATIVOS</t>
  </si>
  <si>
    <t>4169610158  POR CONCEPTO DE DONATIVOS EN ESPECIE</t>
  </si>
  <si>
    <t>4169610160  GASTOS ADMINISTRATIVOS Y SUPERIORES</t>
  </si>
  <si>
    <t>4169610903  RECURSOS INTERINSTITUCIONALES</t>
  </si>
  <si>
    <t>4173711006  VENTA DE ARTÍCULOS PROMOCIONALES</t>
  </si>
  <si>
    <t>4200 PARTICIPACIONES, APORTACIONES, TRANSFERENCIAS, ASIGNACIONES, SUBSIDIOS Y OTRAS AYUDAS</t>
  </si>
  <si>
    <t>4212825403  FAM EDU MEDIA SUP SERVICIOS GENERALES</t>
  </si>
  <si>
    <t>4213831000 CONVENIO SERVICIOS PERSONALES</t>
  </si>
  <si>
    <t>4213833000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</si>
  <si>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</si>
  <si>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</si>
  <si>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</si>
  <si>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</si>
  <si>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4223930003  SUBSIDIO PROGRAMA ACCESS</t>
  </si>
  <si>
    <t>ERA-02 OTROS INGRESOS Y BENEFICIOS</t>
  </si>
  <si>
    <t xml:space="preserve">4300 OTROS INGRESOS Y BENEFICIOS
</t>
  </si>
  <si>
    <t>4311511001  INTERES NORMALES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</si>
  <si>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</si>
  <si>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</si>
  <si>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</si>
  <si>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</si>
  <si>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</si>
  <si>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</si>
  <si>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Pago de nomina de maestros de bachillerato, tutores de universidad y personal administrativo</t>
  </si>
  <si>
    <t>5112121000 HONORARIOS ASIMILABLES A SALARIOS</t>
  </si>
  <si>
    <t>5112123000 RETRIBUCIONES POR SERVS. DE CARACTER SOCIAL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</si>
  <si>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</si>
  <si>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</si>
  <si>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</si>
  <si>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</si>
  <si>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</si>
  <si>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</si>
  <si>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5115151000 CUOTAS PARA EL FONDO DE AHORRO Y FONDO DEL TRABAJO</t>
  </si>
  <si>
    <t>5115152000 INDEMNIZACIONES</t>
  </si>
  <si>
    <t>5115154000 PRESTACIONES CONTRACTUALES</t>
  </si>
  <si>
    <t>5115155000 APOYOS A LA CAPACITACION DE LOS SERV. PUBLICOS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</si>
  <si>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</si>
  <si>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</si>
  <si>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</si>
  <si>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</si>
  <si>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</si>
  <si>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</si>
  <si>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</si>
  <si>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</si>
  <si>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</si>
  <si>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</si>
  <si>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5123237000 PROD. CUERO, PIEL, PLÁSTICO Y HULE ADQ. C.M.P.</t>
  </si>
  <si>
    <t>5124241000 PRODUCTOS MINERALES NO METALICOS</t>
  </si>
  <si>
    <t>5124242000 CEMENTO Y PRODUCTOS DE CONCRETO</t>
  </si>
  <si>
    <t>5124243000 CAL, YESO Y PRODUCTOS DE YESO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</si>
  <si>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</si>
  <si>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</si>
  <si>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</si>
  <si>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</si>
  <si>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</si>
  <si>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5125252000 FERTILIZANTES, PESTICIDAS Y OTROS AGROQUIMICOS</t>
  </si>
  <si>
    <t>5125253000 MEDICINAS Y PRODUCTOS FARMACÉUTICOS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</si>
  <si>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</si>
  <si>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</si>
  <si>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</si>
  <si>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</si>
  <si>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</si>
  <si>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</si>
  <si>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</si>
  <si>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</si>
  <si>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</si>
  <si>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</si>
  <si>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</si>
  <si>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</si>
  <si>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</si>
  <si>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</si>
  <si>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</si>
  <si>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</si>
  <si>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</si>
  <si>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</si>
  <si>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</si>
  <si>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</si>
  <si>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</si>
  <si>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</si>
  <si>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</si>
  <si>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</si>
  <si>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5132325000 ARRENDAMIENTO DE EQUIPO DE TRANSPORTE</t>
  </si>
  <si>
    <t>5132327000 ARRENDAMIENTO DE ACTIVOS INTANGIBLES</t>
  </si>
  <si>
    <t>5132329000 OTROS ARRENDAMIENTOS</t>
  </si>
  <si>
    <t>5133331000 SERVS. LEGALES, DE CONTA., AUDITORIA Y RELACS.</t>
  </si>
  <si>
    <t>5133332000 SERVS. DE DISEÑO, ARQ., INGE. Y ACTIVS. RELACS.</t>
  </si>
  <si>
    <t>5133334000 CAPACITACIÓN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</si>
  <si>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</si>
  <si>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</si>
  <si>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</si>
  <si>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</si>
  <si>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</si>
  <si>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5134347000 FLETES Y MANIOBRAS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</si>
  <si>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</si>
  <si>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</si>
  <si>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</si>
  <si>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</si>
  <si>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</si>
  <si>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</si>
  <si>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</si>
  <si>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DIFUSION POR RADIO, TELEVISION Y PRENSA</t>
  </si>
  <si>
    <t>5136361200 DIFUSION POR MEDIOS ALTERNATIVOS</t>
  </si>
  <si>
    <t>5136363000 SERV. CREAT., PREP. Y PRO. PUB., EXCEP. INTERNET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</si>
  <si>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</si>
  <si>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</si>
  <si>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</si>
  <si>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</si>
  <si>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5137376000 VIÁTICOS EN EL EXTRANJERO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</si>
  <si>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</si>
  <si>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</si>
  <si>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</si>
  <si>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</si>
  <si>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5139395000 PENAS, MULTAS, ACCESORIOS Y ACTUALIZACIONES</t>
  </si>
  <si>
    <t>5139396000 OTROS GASTOS POR RESPONSABILIDADES</t>
  </si>
  <si>
    <t>5139398000 IMPUESTO DE NOMINA</t>
  </si>
  <si>
    <t>5139399000 OTROS SERVICIOS GENERALES</t>
  </si>
  <si>
    <t>5241441000 AYUDAS SOCIALES A PERSONAS</t>
  </si>
  <si>
    <t>5513258300 D.A. EDIFICIOS NO RESIDENCIALES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</si>
  <si>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</si>
  <si>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</si>
  <si>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</si>
  <si>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</si>
  <si>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</si>
  <si>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5515252200 DEP. APARATOS DEPORTIVOS</t>
  </si>
  <si>
    <t>5515252300 DEP. CÁMARAS FOTOGRÁFICAS Y DE VIDEO</t>
  </si>
  <si>
    <t>5515252900 DEP. OTROS MOBILIARIOS Y EQUIPO EDUCACIONAL Y RECR</t>
  </si>
  <si>
    <t>5515353100 DEP. EQUIPO MEDICO Y DE LABORATORIO</t>
  </si>
  <si>
    <t>5515353200 DEP. INSTRUMENTAL MEDICO Y DE LABORATORIO</t>
  </si>
  <si>
    <t>5515454100 DEP. AUTOMOVILES Y CAMIONES</t>
  </si>
  <si>
    <t>5515656100 DEP. MAQUINARIA Y EQUIPO AGROPECUARIO</t>
  </si>
  <si>
    <t>5515656200 DEP. MAQUINARIA Y EQUIPO INDUSTRIAL</t>
  </si>
  <si>
    <t>5515656400 DEP. SIST. DE AIRE ACONDICIONADO, CALEFACCIÓN 2011</t>
  </si>
  <si>
    <t>5515656500 DEP. EQUIPOS DE COMUNICACIONES Y TELECOM.</t>
  </si>
  <si>
    <t>5515656600 "DEP. EQUIPO DE GENERACION ELECTRICA, APARATOS Y A</t>
  </si>
  <si>
    <t>5515656700 DEP. HERRAMIENTAS Y MAQUINAS-HERRAMIENTAS</t>
  </si>
  <si>
    <t>5515656900 DEP. OTROS EQUIPOS</t>
  </si>
  <si>
    <t>5515751300 "DEP. BIENES ARTISTICOS, CULTURALES Y CIENTIFICOS"</t>
  </si>
  <si>
    <t>5518000001 BAJA DE ACTIVO FIJO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</si>
  <si>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</si>
  <si>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</si>
  <si>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</si>
  <si>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</si>
  <si>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</si>
  <si>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APORTACIONES</t>
  </si>
  <si>
    <t>PROPIO</t>
  </si>
  <si>
    <t>3110000002  BAJA DE ACTIVO FIJO</t>
  </si>
  <si>
    <t>BAJA DE ACTIVO FIJO</t>
  </si>
  <si>
    <t>3110000003  FONDOS DE CONTINGENCIA</t>
  </si>
  <si>
    <t>3110000007  APOYOS INTERINSTITUCIONALES</t>
  </si>
  <si>
    <t>OTRAS INSTITUCIONES</t>
  </si>
  <si>
    <t>3110000099  CUENTA TRANSITORIA</t>
  </si>
  <si>
    <t>3110915000  BIENES MUEBLES E INMUEBLES</t>
  </si>
  <si>
    <t>ESTATAL</t>
  </si>
  <si>
    <t>3110916000  OBRA PÚBLICA</t>
  </si>
  <si>
    <t>3111825405  FAM. MEDIA SUP. BIENES MUEBLES E INMUEBL</t>
  </si>
  <si>
    <t>FEDERAL</t>
  </si>
  <si>
    <t>3111825406  FAM.  MEDIA SUP. OBRA PÚBLICA</t>
  </si>
  <si>
    <t>3111828005  FAFEF BIENES MUEBLES</t>
  </si>
  <si>
    <t>3111828006  FAFEF OBRA PUBLICA</t>
  </si>
  <si>
    <t>3111835000  FEDERAL CONVENIO EJER BIENES MUEBLES E INMUEBLES</t>
  </si>
  <si>
    <t>MUNICIPAL</t>
  </si>
  <si>
    <t>3111836000  FEDERAL CONVENIO EJER OBRA PUBLICA</t>
  </si>
  <si>
    <t>3113825406  EJERCICIOS ANT. FAM MEDIA SUP OBRA PUBLICA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</si>
  <si>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</si>
  <si>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</si>
  <si>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</si>
  <si>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</si>
  <si>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</si>
  <si>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</si>
  <si>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</si>
  <si>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</si>
  <si>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</si>
  <si>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</si>
  <si>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</si>
  <si>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</si>
  <si>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</si>
  <si>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</si>
  <si>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</si>
  <si>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</si>
  <si>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</si>
  <si>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</si>
  <si>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</si>
  <si>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</si>
  <si>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</si>
  <si>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</si>
  <si>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</si>
  <si>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</si>
  <si>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</si>
  <si>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 INTERINSTITUCIONAL</t>
  </si>
  <si>
    <t>3252000001  AJUSTES Y CORRECCIONES</t>
  </si>
  <si>
    <t>IV) NOTAS AL ESTADO DE FLUJO DE EFECTIVO</t>
  </si>
  <si>
    <t>EFE-01 FLUJO DE EFECTIVO</t>
  </si>
  <si>
    <t>1110 EFECTIVO Y EQUIVALENTES</t>
  </si>
  <si>
    <t>1112102001 BBVA BANCOMER</t>
  </si>
  <si>
    <t>1112102002 BBVA BANCOMER 448673780</t>
  </si>
  <si>
    <t>1112102003 DERECHOS EDUCATIVOS BBVA BANCOMER 0143945774</t>
  </si>
  <si>
    <t>1112102004 BBVA BANCOMER 0155440149</t>
  </si>
  <si>
    <t>1112102008 BBVA  0190511609 INGRESOS PROPIOS</t>
  </si>
  <si>
    <t>1112102009 BBVA PAAGES PATRONATOS 196349439  CHEQUES</t>
  </si>
  <si>
    <t>1112102014 BBVA01995383990 FEDERAL PAAGES</t>
  </si>
  <si>
    <t>1112102015 BBVA 0105537835 Programa ACCESS</t>
  </si>
  <si>
    <t>1112102016 BBVA 0106260594 PAAGES 2016</t>
  </si>
  <si>
    <t>1112102017 BBVA 0107157053  INADEM</t>
  </si>
  <si>
    <t>1112104001 BITAL CHEQUES (HSBC)</t>
  </si>
  <si>
    <t>1112104004 DERECHOS EDUCATIVOS HSBC 4028997930</t>
  </si>
  <si>
    <t>1112104005 HSBC 4028998144</t>
  </si>
  <si>
    <t>1112104011 HSBC 4054251939 INFRAESTRUCTURA REC. ESTATAL</t>
  </si>
  <si>
    <t>1112104017 HSBC PROPIO 4057424905 CHEQUES</t>
  </si>
  <si>
    <t>1112104019 HSBC 4059882233 FEDERAL NÓMINA GASTO CORRIENTE</t>
  </si>
  <si>
    <t>1112106001 DERECHOS EDUCATIVOS BANCO DEL BAJIO</t>
  </si>
  <si>
    <t>1112106002 BAJIO PROPIO 5254446 CHEQUES CLIENTE 11380730</t>
  </si>
  <si>
    <t>1112106003 BAJIO AF FAFEF 2014  119476030101  Federal</t>
  </si>
  <si>
    <t>1112106004 BAJIO 14209027 0101 ESTATAL</t>
  </si>
  <si>
    <t>1112106005 BAJIO 14298202 0101 APORTACIONES FAM FEDERAL 2015</t>
  </si>
  <si>
    <t>1112106006 BAJIO 0155203720101 FONDO DE AHORRO</t>
  </si>
  <si>
    <t>1112106007 BAJIO 030225900009165147 SABES FAM 2016</t>
  </si>
  <si>
    <t>1112106008 BAJIO 190576030101 SABES FAM 2017</t>
  </si>
  <si>
    <t>1112106009 BAJIO 197833070101 BURBUJA GENERACIONAL</t>
  </si>
  <si>
    <t>1112106010 BAJIO 199298010101 FAFEF 2017</t>
  </si>
  <si>
    <t>1112106011 BAJIO 206404700101 BURBUJA FEDERAL</t>
  </si>
  <si>
    <t>1112106012 BAJIO 206406030101 REM FAM 2017</t>
  </si>
  <si>
    <t>1112107001 DERECHOS EDUCATIVOS SANTANDER 65503304994</t>
  </si>
  <si>
    <t>1112107002 SANTANDER 65-50431462-6  NÓMINA</t>
  </si>
  <si>
    <t>1112107003 SANTANDER  PROPIO 65-50445089-5 CHEQUES</t>
  </si>
  <si>
    <t>EFE-02 ADQ. BIENES MUEBLES E INMUEBLES</t>
  </si>
  <si>
    <t>% SUB</t>
  </si>
  <si>
    <t>1242252200 APARATOS DEPORTIVOS 2011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</si>
  <si>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</si>
  <si>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</si>
  <si>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</si>
  <si>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 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</si>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</sst>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/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0" fillId="2" borderId="10" xfId="3" applyFont="1" applyFill="1" applyBorder="1" applyAlignment="1">
      <alignment horizontal="left" vertical="center" wrapText="1"/>
    </xf>
    <xf numFmtId="4" fontId="10" fillId="2" borderId="10" xfId="4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wrapText="1"/>
    </xf>
    <xf numFmtId="4" fontId="2" fillId="0" borderId="7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" fontId="2" fillId="0" borderId="9" xfId="4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3" applyFont="1" applyFill="1" applyBorder="1" applyAlignment="1">
      <alignment horizontal="left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2" fillId="3" borderId="4" xfId="2" applyFont="1" applyFill="1" applyBorder="1" applyAlignment="1">
      <alignment vertical="center"/>
    </xf>
    <xf numFmtId="9" fontId="3" fillId="2" borderId="2" xfId="2" applyFont="1" applyFill="1" applyBorder="1" applyAlignment="1">
      <alignment horizontal="center" vertical="center"/>
    </xf>
    <xf numFmtId="0" fontId="6" fillId="0" borderId="0" xfId="0" applyFont="1" applyFill="1"/>
    <xf numFmtId="0" fontId="10" fillId="2" borderId="3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3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164" fontId="2" fillId="3" borderId="0" xfId="0" applyNumberFormat="1" applyFont="1" applyFill="1"/>
    <xf numFmtId="165" fontId="6" fillId="3" borderId="0" xfId="0" applyNumberFormat="1" applyFont="1" applyFill="1"/>
    <xf numFmtId="165" fontId="5" fillId="0" borderId="7" xfId="0" applyNumberFormat="1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2" fillId="3" borderId="0" xfId="0" applyNumberFormat="1" applyFont="1" applyFill="1"/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0" fontId="2" fillId="3" borderId="11" xfId="0" applyFont="1" applyFill="1" applyBorder="1" applyAlignment="1"/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2" xfId="0" applyFont="1" applyBorder="1"/>
    <xf numFmtId="4" fontId="15" fillId="0" borderId="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6" fontId="15" fillId="0" borderId="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0" borderId="2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6" fontId="14" fillId="2" borderId="2" xfId="1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Fill="1" applyBorder="1"/>
    <xf numFmtId="166" fontId="14" fillId="2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6" fontId="14" fillId="0" borderId="2" xfId="1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0" borderId="0" xfId="0" applyNumberFormat="1" applyFont="1" applyFill="1" applyBorder="1"/>
    <xf numFmtId="0" fontId="18" fillId="0" borderId="0" xfId="0" applyFont="1" applyFill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3" borderId="15" xfId="0" applyFont="1" applyFill="1" applyBorder="1" applyAlignment="1"/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3" borderId="0" xfId="0" applyFont="1" applyFill="1"/>
    <xf numFmtId="0" fontId="20" fillId="0" borderId="1" xfId="0" applyFont="1" applyBorder="1"/>
    <xf numFmtId="0" fontId="15" fillId="0" borderId="1" xfId="0" applyFont="1" applyBorder="1"/>
    <xf numFmtId="0" fontId="15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Diciembre%202017%20enviados%20a%20Finanz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>
        <row r="28">
          <cell r="H28">
            <v>961331476.42000008</v>
          </cell>
        </row>
      </sheetData>
      <sheetData sheetId="13">
        <row r="30">
          <cell r="H30">
            <v>935439132.23000002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7"/>
  <sheetViews>
    <sheetView showGridLines="0" tabSelected="1" zoomScale="96" zoomScaleNormal="96" zoomScaleSheetLayoutView="85" workbookViewId="0">
      <selection sqref="A1:L1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8.42578125" style="2" bestFit="1" customWidth="1"/>
    <col min="8" max="9" width="11.42578125" style="2"/>
    <col min="10" max="10" width="14" style="2" customWidth="1"/>
    <col min="11" max="11" width="21.42578125" style="2" customWidth="1"/>
    <col min="12" max="12" width="13.5703125" style="2" customWidth="1"/>
    <col min="13" max="17" width="11.42578125" style="2"/>
    <col min="18" max="18" width="14.28515625" style="2" customWidth="1"/>
    <col min="19" max="19" width="12.7109375" style="2" bestFit="1" customWidth="1"/>
    <col min="20" max="16384" width="11.42578125" style="2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B4" s="4"/>
      <c r="C4" s="5"/>
      <c r="D4" s="6"/>
      <c r="E4" s="6"/>
      <c r="F4" s="6"/>
    </row>
    <row r="5" spans="1:12" ht="11.25" customHeight="1">
      <c r="H5" s="7" t="str">
        <f>+[1]PC!C6</f>
        <v>SISTEMA AVANZADO DE BACHILLERATO Y EDUCACION SUPERIOR EN EL ESTADO DE GUANAJUATO</v>
      </c>
      <c r="I5" s="7"/>
      <c r="J5" s="7"/>
      <c r="K5" s="7"/>
      <c r="L5" s="7"/>
    </row>
    <row r="6" spans="1:12" ht="12" customHeight="1">
      <c r="B6" s="8"/>
      <c r="C6" s="9"/>
      <c r="D6" s="10"/>
      <c r="E6" s="11"/>
      <c r="F6" s="12"/>
      <c r="G6" s="8" t="s">
        <v>2</v>
      </c>
      <c r="H6" s="13"/>
      <c r="I6" s="13"/>
      <c r="J6" s="13"/>
      <c r="K6" s="13"/>
      <c r="L6" s="13"/>
    </row>
    <row r="8" spans="1:12" ht="22.5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>
      <c r="B9" s="15"/>
      <c r="C9" s="9"/>
      <c r="D9" s="10"/>
      <c r="E9" s="11"/>
      <c r="F9" s="12"/>
    </row>
    <row r="10" spans="1:12" ht="12" customHeight="1">
      <c r="B10" s="16" t="s">
        <v>4</v>
      </c>
      <c r="C10" s="17"/>
      <c r="D10" s="6"/>
      <c r="E10" s="6"/>
      <c r="F10" s="6"/>
    </row>
    <row r="11" spans="1:12" ht="12" customHeight="1">
      <c r="B11" s="18"/>
      <c r="C11" s="5"/>
      <c r="D11" s="6"/>
      <c r="E11" s="6"/>
      <c r="F11" s="6"/>
    </row>
    <row r="12" spans="1:12" ht="12" customHeight="1">
      <c r="B12" s="19" t="s">
        <v>5</v>
      </c>
      <c r="C12" s="5"/>
      <c r="D12" s="6"/>
      <c r="E12" s="6"/>
      <c r="F12" s="6"/>
    </row>
    <row r="13" spans="1:12" ht="12" customHeight="1">
      <c r="C13" s="5"/>
    </row>
    <row r="14" spans="1:12" ht="12" customHeight="1">
      <c r="B14" s="20" t="s">
        <v>6</v>
      </c>
      <c r="C14" s="11"/>
      <c r="D14" s="11"/>
      <c r="E14" s="11"/>
    </row>
    <row r="15" spans="1:12" ht="12" customHeight="1">
      <c r="B15" s="21"/>
      <c r="C15" s="11"/>
      <c r="D15" s="11"/>
      <c r="E15" s="11"/>
    </row>
    <row r="16" spans="1:12" ht="12" customHeight="1">
      <c r="B16" s="22" t="s">
        <v>7</v>
      </c>
      <c r="C16" s="23" t="s">
        <v>8</v>
      </c>
      <c r="D16" s="23" t="s">
        <v>9</v>
      </c>
      <c r="E16" s="23" t="s">
        <v>10</v>
      </c>
    </row>
    <row r="17" spans="2:5" ht="12" customHeight="1">
      <c r="B17" s="24" t="s">
        <v>11</v>
      </c>
      <c r="C17" s="25"/>
      <c r="D17" s="25"/>
      <c r="E17" s="25">
        <v>0</v>
      </c>
    </row>
    <row r="18" spans="2:5" ht="12" customHeight="1">
      <c r="B18" s="26"/>
      <c r="C18" s="27"/>
      <c r="D18" s="27">
        <v>0</v>
      </c>
      <c r="E18" s="27">
        <v>0</v>
      </c>
    </row>
    <row r="19" spans="2:5" ht="12" customHeight="1">
      <c r="B19" s="26" t="s">
        <v>12</v>
      </c>
      <c r="C19" s="27"/>
      <c r="D19" s="27"/>
      <c r="E19" s="27">
        <v>0</v>
      </c>
    </row>
    <row r="20" spans="2:5" ht="12" customHeight="1">
      <c r="B20" s="28" t="s">
        <v>13</v>
      </c>
      <c r="C20" s="29">
        <v>200000</v>
      </c>
      <c r="D20" s="27"/>
      <c r="E20" s="27"/>
    </row>
    <row r="21" spans="2:5" ht="12" customHeight="1">
      <c r="B21" s="28" t="s">
        <v>14</v>
      </c>
      <c r="C21" s="29">
        <v>397031.89</v>
      </c>
      <c r="D21" s="27" t="s">
        <v>15</v>
      </c>
      <c r="E21" s="27"/>
    </row>
    <row r="22" spans="2:5" ht="12" customHeight="1">
      <c r="B22" s="26"/>
      <c r="C22" s="29"/>
      <c r="D22" s="27">
        <v>0</v>
      </c>
      <c r="E22" s="27">
        <v>0</v>
      </c>
    </row>
    <row r="23" spans="2:5" ht="12" customHeight="1">
      <c r="B23" s="26" t="s">
        <v>16</v>
      </c>
      <c r="C23" s="29"/>
      <c r="D23" s="27"/>
      <c r="E23" s="27"/>
    </row>
    <row r="24" spans="2:5" ht="12" customHeight="1">
      <c r="B24" s="28" t="s">
        <v>17</v>
      </c>
      <c r="C24" s="29">
        <v>434453.71</v>
      </c>
      <c r="D24" s="27" t="s">
        <v>15</v>
      </c>
      <c r="E24" s="27"/>
    </row>
    <row r="25" spans="2:5" ht="12" customHeight="1">
      <c r="B25" s="30"/>
      <c r="C25" s="29"/>
      <c r="D25" s="31">
        <v>0</v>
      </c>
      <c r="E25" s="31">
        <v>0</v>
      </c>
    </row>
    <row r="26" spans="2:5" ht="12" customHeight="1">
      <c r="B26" s="21"/>
      <c r="C26" s="32">
        <f>SUM(C17:C25)</f>
        <v>1031485.6000000001</v>
      </c>
      <c r="D26" s="23"/>
      <c r="E26" s="23">
        <f>SUM(E17:E25)</f>
        <v>0</v>
      </c>
    </row>
    <row r="27" spans="2:5" ht="12" customHeight="1">
      <c r="B27" s="21"/>
      <c r="C27" s="11"/>
      <c r="D27" s="11"/>
      <c r="E27" s="11"/>
    </row>
    <row r="28" spans="2:5" ht="12" customHeight="1">
      <c r="B28" s="21"/>
      <c r="C28" s="11"/>
      <c r="D28" s="11"/>
      <c r="E28" s="11"/>
    </row>
    <row r="29" spans="2:5" ht="12" customHeight="1">
      <c r="B29" s="21"/>
      <c r="C29" s="11"/>
      <c r="D29" s="11"/>
      <c r="E29" s="11"/>
    </row>
    <row r="30" spans="2:5" ht="12" customHeight="1">
      <c r="B30" s="20" t="s">
        <v>18</v>
      </c>
      <c r="C30" s="33"/>
      <c r="D30" s="11"/>
      <c r="E30" s="11"/>
    </row>
    <row r="32" spans="2:5" ht="12" customHeight="1">
      <c r="B32" s="22" t="s">
        <v>19</v>
      </c>
      <c r="C32" s="23" t="s">
        <v>8</v>
      </c>
      <c r="D32" s="23" t="s">
        <v>20</v>
      </c>
      <c r="E32" s="23" t="s">
        <v>21</v>
      </c>
    </row>
    <row r="33" spans="2:6" ht="12" customHeight="1">
      <c r="B33" s="26" t="s">
        <v>22</v>
      </c>
      <c r="C33" s="34"/>
      <c r="D33" s="34"/>
      <c r="E33" s="35"/>
    </row>
    <row r="34" spans="2:6" ht="12" customHeight="1">
      <c r="B34" s="26" t="s">
        <v>23</v>
      </c>
      <c r="C34" s="35">
        <v>12824246.48</v>
      </c>
      <c r="D34" s="34">
        <v>13124371.93</v>
      </c>
      <c r="E34" s="35">
        <v>0</v>
      </c>
    </row>
    <row r="35" spans="2:6" ht="12" customHeight="1">
      <c r="B35" s="26" t="s">
        <v>24</v>
      </c>
      <c r="C35" s="34"/>
      <c r="D35" s="34"/>
      <c r="E35" s="34"/>
    </row>
    <row r="36" spans="2:6" ht="12" customHeight="1">
      <c r="B36" s="26"/>
      <c r="C36" s="34"/>
      <c r="D36" s="34"/>
      <c r="E36" s="34"/>
    </row>
    <row r="37" spans="2:6" ht="12" customHeight="1">
      <c r="B37" s="30"/>
      <c r="C37" s="36"/>
      <c r="D37" s="36"/>
      <c r="E37" s="36"/>
    </row>
    <row r="38" spans="2:6" ht="12" customHeight="1">
      <c r="C38" s="37">
        <f>SUM(C33:C37)</f>
        <v>12824246.48</v>
      </c>
      <c r="D38" s="37">
        <f>SUM(D33:D37)</f>
        <v>13124371.93</v>
      </c>
      <c r="E38" s="23">
        <f>SUM(E33:E37)</f>
        <v>0</v>
      </c>
    </row>
    <row r="39" spans="2:6" ht="12" customHeight="1">
      <c r="C39" s="38"/>
      <c r="D39" s="38"/>
      <c r="E39" s="38"/>
    </row>
    <row r="40" spans="2:6" ht="12" customHeight="1"/>
    <row r="41" spans="2:6" ht="12" customHeight="1">
      <c r="B41" s="22" t="s">
        <v>25</v>
      </c>
      <c r="C41" s="23" t="s">
        <v>8</v>
      </c>
      <c r="D41" s="23" t="s">
        <v>26</v>
      </c>
      <c r="E41" s="23" t="s">
        <v>27</v>
      </c>
      <c r="F41" s="23" t="s">
        <v>28</v>
      </c>
    </row>
    <row r="42" spans="2:6" ht="12" customHeight="1">
      <c r="B42" s="26" t="s">
        <v>29</v>
      </c>
      <c r="C42" s="34"/>
      <c r="D42" s="34"/>
      <c r="E42" s="34"/>
      <c r="F42" s="34"/>
    </row>
    <row r="43" spans="2:6" ht="12" customHeight="1">
      <c r="B43" s="28" t="s">
        <v>30</v>
      </c>
      <c r="C43" s="39">
        <v>0</v>
      </c>
      <c r="D43" s="35">
        <f>+C43</f>
        <v>0</v>
      </c>
      <c r="E43" s="35"/>
      <c r="F43" s="35"/>
    </row>
    <row r="44" spans="2:6" ht="12" customHeight="1">
      <c r="B44" s="28" t="s">
        <v>31</v>
      </c>
      <c r="C44" s="39">
        <v>242699.02</v>
      </c>
      <c r="D44" s="35">
        <f t="shared" ref="D44:D52" si="0">+C44</f>
        <v>242699.02</v>
      </c>
      <c r="E44" s="35"/>
      <c r="F44" s="35"/>
    </row>
    <row r="45" spans="2:6" ht="12" customHeight="1">
      <c r="B45" s="28" t="s">
        <v>32</v>
      </c>
      <c r="C45" s="39">
        <v>7286.89</v>
      </c>
      <c r="D45" s="35">
        <f t="shared" si="0"/>
        <v>7286.89</v>
      </c>
      <c r="E45" s="35"/>
      <c r="F45" s="35"/>
    </row>
    <row r="46" spans="2:6" ht="12" customHeight="1">
      <c r="B46" s="28" t="s">
        <v>33</v>
      </c>
      <c r="C46" s="39">
        <v>329821.06</v>
      </c>
      <c r="D46" s="35">
        <f>+C46-F46</f>
        <v>29096</v>
      </c>
      <c r="E46" s="35"/>
      <c r="F46" s="35">
        <v>300725.06</v>
      </c>
    </row>
    <row r="47" spans="2:6" ht="12" customHeight="1">
      <c r="B47" s="26" t="s">
        <v>34</v>
      </c>
      <c r="C47" s="39"/>
      <c r="D47" s="35"/>
      <c r="E47" s="35"/>
      <c r="F47" s="35"/>
    </row>
    <row r="48" spans="2:6" ht="12" customHeight="1">
      <c r="B48" s="28" t="s">
        <v>35</v>
      </c>
      <c r="C48" s="35">
        <v>109800</v>
      </c>
      <c r="D48" s="35">
        <f t="shared" si="0"/>
        <v>109800</v>
      </c>
      <c r="E48" s="35"/>
      <c r="F48" s="35"/>
    </row>
    <row r="49" spans="2:6" ht="12" customHeight="1">
      <c r="B49" s="26" t="s">
        <v>36</v>
      </c>
      <c r="C49" s="35"/>
      <c r="D49" s="35"/>
      <c r="E49" s="35"/>
      <c r="F49" s="35"/>
    </row>
    <row r="50" spans="2:6" ht="12" customHeight="1">
      <c r="B50" s="28" t="s">
        <v>37</v>
      </c>
      <c r="C50" s="35">
        <v>1904202.08</v>
      </c>
      <c r="D50" s="35">
        <f t="shared" si="0"/>
        <v>1904202.08</v>
      </c>
      <c r="E50" s="35"/>
      <c r="F50" s="35"/>
    </row>
    <row r="51" spans="2:6" ht="12" customHeight="1">
      <c r="B51" s="26" t="s">
        <v>38</v>
      </c>
      <c r="C51" s="35"/>
      <c r="D51" s="35"/>
      <c r="E51" s="35"/>
      <c r="F51" s="35"/>
    </row>
    <row r="52" spans="2:6" ht="12" customHeight="1">
      <c r="B52" s="28" t="s">
        <v>39</v>
      </c>
      <c r="C52" s="35">
        <v>8997092.75</v>
      </c>
      <c r="D52" s="35">
        <f t="shared" si="0"/>
        <v>8997092.75</v>
      </c>
      <c r="E52" s="35"/>
      <c r="F52" s="35"/>
    </row>
    <row r="53" spans="2:6" ht="12" customHeight="1">
      <c r="B53" s="30"/>
      <c r="C53" s="36"/>
      <c r="D53" s="36"/>
      <c r="E53" s="36"/>
      <c r="F53" s="36"/>
    </row>
    <row r="54" spans="2:6" ht="12" customHeight="1">
      <c r="C54" s="32">
        <f>SUM(C41:C53)</f>
        <v>11590901.800000001</v>
      </c>
      <c r="D54" s="32">
        <f>SUM(D42:D53)</f>
        <v>11290176.74</v>
      </c>
      <c r="E54" s="32">
        <f>SUM(E41:E53)</f>
        <v>0</v>
      </c>
      <c r="F54" s="32">
        <f>SUM(F41:F53)</f>
        <v>300725.06</v>
      </c>
    </row>
    <row r="55" spans="2:6" ht="12" customHeight="1"/>
    <row r="56" spans="2:6" ht="12" customHeight="1"/>
    <row r="57" spans="2:6" ht="12" customHeight="1"/>
    <row r="58" spans="2:6" ht="12" customHeight="1">
      <c r="B58" s="20" t="s">
        <v>40</v>
      </c>
    </row>
    <row r="59" spans="2:6" ht="12.75" customHeight="1">
      <c r="B59" s="40"/>
    </row>
    <row r="60" spans="2:6">
      <c r="B60" s="22" t="s">
        <v>41</v>
      </c>
      <c r="C60" s="23" t="s">
        <v>8</v>
      </c>
      <c r="D60" s="23" t="s">
        <v>42</v>
      </c>
    </row>
    <row r="61" spans="2:6">
      <c r="B61" s="24" t="s">
        <v>43</v>
      </c>
      <c r="C61" s="25"/>
      <c r="D61" s="25">
        <v>0</v>
      </c>
    </row>
    <row r="62" spans="2:6">
      <c r="B62" s="41" t="s">
        <v>44</v>
      </c>
      <c r="C62" s="27"/>
      <c r="D62" s="27">
        <v>0</v>
      </c>
    </row>
    <row r="63" spans="2:6">
      <c r="B63" s="26" t="s">
        <v>45</v>
      </c>
      <c r="C63" s="27"/>
      <c r="D63" s="27"/>
    </row>
    <row r="64" spans="2:6">
      <c r="B64" s="30"/>
      <c r="C64" s="31"/>
      <c r="D64" s="31">
        <v>0</v>
      </c>
    </row>
    <row r="65" spans="2:7">
      <c r="B65" s="42"/>
      <c r="C65" s="23">
        <f>SUM(C60:C64)</f>
        <v>0</v>
      </c>
      <c r="D65" s="23"/>
    </row>
    <row r="66" spans="2:7">
      <c r="B66" s="42"/>
      <c r="C66" s="43"/>
      <c r="D66" s="43"/>
    </row>
    <row r="67" spans="2:7" ht="12" customHeight="1">
      <c r="B67" s="42"/>
      <c r="C67" s="43"/>
      <c r="D67" s="43"/>
    </row>
    <row r="68" spans="2:7" ht="14.25" customHeight="1"/>
    <row r="69" spans="2:7">
      <c r="B69" s="20" t="s">
        <v>46</v>
      </c>
    </row>
    <row r="70" spans="2:7">
      <c r="B70" s="40"/>
    </row>
    <row r="71" spans="2:7">
      <c r="B71" s="22" t="s">
        <v>47</v>
      </c>
      <c r="C71" s="23" t="s">
        <v>8</v>
      </c>
      <c r="D71" s="23" t="s">
        <v>9</v>
      </c>
      <c r="E71" s="23" t="s">
        <v>48</v>
      </c>
      <c r="F71" s="44" t="s">
        <v>49</v>
      </c>
      <c r="G71" s="23" t="s">
        <v>50</v>
      </c>
    </row>
    <row r="72" spans="2:7">
      <c r="B72" s="45" t="s">
        <v>51</v>
      </c>
      <c r="C72" s="25"/>
      <c r="D72" s="25">
        <v>0</v>
      </c>
      <c r="E72" s="25">
        <v>0</v>
      </c>
      <c r="F72" s="25">
        <v>0</v>
      </c>
      <c r="G72" s="46">
        <v>0</v>
      </c>
    </row>
    <row r="73" spans="2:7">
      <c r="B73" s="41" t="s">
        <v>44</v>
      </c>
      <c r="C73" s="27"/>
      <c r="D73" s="27">
        <v>0</v>
      </c>
      <c r="E73" s="27">
        <v>0</v>
      </c>
      <c r="F73" s="27">
        <v>0</v>
      </c>
      <c r="G73" s="46">
        <v>0</v>
      </c>
    </row>
    <row r="74" spans="2:7">
      <c r="B74" s="45"/>
      <c r="C74" s="27"/>
      <c r="D74" s="27">
        <v>0</v>
      </c>
      <c r="E74" s="27">
        <v>0</v>
      </c>
      <c r="F74" s="27">
        <v>0</v>
      </c>
      <c r="G74" s="46">
        <v>0</v>
      </c>
    </row>
    <row r="75" spans="2:7">
      <c r="B75" s="47"/>
      <c r="C75" s="31"/>
      <c r="D75" s="31">
        <v>0</v>
      </c>
      <c r="E75" s="31">
        <v>0</v>
      </c>
      <c r="F75" s="31">
        <v>0</v>
      </c>
      <c r="G75" s="48">
        <v>0</v>
      </c>
    </row>
    <row r="76" spans="2:7">
      <c r="B76" s="42"/>
      <c r="C76" s="23">
        <f>SUM(C71:C75)</f>
        <v>0</v>
      </c>
      <c r="D76" s="49">
        <v>0</v>
      </c>
      <c r="E76" s="50">
        <v>0</v>
      </c>
      <c r="F76" s="50">
        <v>0</v>
      </c>
      <c r="G76" s="51">
        <v>0</v>
      </c>
    </row>
    <row r="77" spans="2:7">
      <c r="B77" s="42"/>
      <c r="C77" s="52"/>
      <c r="D77" s="52"/>
      <c r="E77" s="52"/>
      <c r="F77" s="52"/>
      <c r="G77" s="52"/>
    </row>
    <row r="78" spans="2:7">
      <c r="B78" s="42"/>
      <c r="C78" s="52"/>
      <c r="D78" s="52"/>
      <c r="E78" s="52"/>
      <c r="F78" s="52"/>
      <c r="G78" s="52"/>
    </row>
    <row r="79" spans="2:7">
      <c r="B79" s="42"/>
      <c r="C79" s="52"/>
      <c r="D79" s="52"/>
      <c r="E79" s="52"/>
      <c r="F79" s="52"/>
      <c r="G79" s="52"/>
    </row>
    <row r="80" spans="2:7">
      <c r="B80" s="22" t="s">
        <v>52</v>
      </c>
      <c r="C80" s="23" t="s">
        <v>8</v>
      </c>
      <c r="D80" s="23" t="s">
        <v>9</v>
      </c>
      <c r="E80" s="23" t="s">
        <v>53</v>
      </c>
      <c r="F80" s="52"/>
      <c r="G80" s="52"/>
    </row>
    <row r="81" spans="2:7">
      <c r="B81" s="24" t="s">
        <v>54</v>
      </c>
      <c r="C81" s="46"/>
      <c r="D81" s="27">
        <v>0</v>
      </c>
      <c r="E81" s="27">
        <v>0</v>
      </c>
      <c r="F81" s="52"/>
      <c r="G81" s="52"/>
    </row>
    <row r="82" spans="2:7">
      <c r="B82" s="53" t="s">
        <v>44</v>
      </c>
      <c r="C82" s="46"/>
      <c r="D82" s="27">
        <v>0</v>
      </c>
      <c r="E82" s="27">
        <v>0</v>
      </c>
      <c r="F82" s="52"/>
      <c r="G82" s="52"/>
    </row>
    <row r="83" spans="2:7">
      <c r="B83" s="42"/>
      <c r="C83" s="23">
        <f>SUM(C81:C82)</f>
        <v>0</v>
      </c>
      <c r="D83" s="54"/>
      <c r="E83" s="55"/>
      <c r="F83" s="52"/>
      <c r="G83" s="52"/>
    </row>
    <row r="84" spans="2:7">
      <c r="B84" s="42"/>
      <c r="C84" s="52"/>
      <c r="D84" s="52"/>
      <c r="E84" s="52"/>
      <c r="F84" s="52"/>
      <c r="G84" s="52"/>
    </row>
    <row r="85" spans="2:7">
      <c r="B85" s="40"/>
    </row>
    <row r="86" spans="2:7">
      <c r="B86" s="20" t="s">
        <v>55</v>
      </c>
    </row>
    <row r="88" spans="2:7">
      <c r="B88" s="40"/>
    </row>
    <row r="89" spans="2:7">
      <c r="B89" s="22" t="s">
        <v>56</v>
      </c>
      <c r="C89" s="23" t="s">
        <v>57</v>
      </c>
      <c r="D89" s="23" t="s">
        <v>58</v>
      </c>
      <c r="E89" s="23" t="s">
        <v>59</v>
      </c>
      <c r="F89" s="23" t="s">
        <v>60</v>
      </c>
    </row>
    <row r="90" spans="2:7">
      <c r="B90" s="24" t="s">
        <v>61</v>
      </c>
      <c r="C90" s="56"/>
      <c r="D90" s="57"/>
      <c r="E90" s="57"/>
      <c r="F90" s="57">
        <v>0</v>
      </c>
    </row>
    <row r="91" spans="2:7">
      <c r="B91" s="28" t="s">
        <v>62</v>
      </c>
      <c r="C91" s="35">
        <v>103785265.66</v>
      </c>
      <c r="D91" s="35">
        <v>107211600.69</v>
      </c>
      <c r="E91" s="35">
        <v>3426335.03</v>
      </c>
      <c r="F91" s="34"/>
    </row>
    <row r="92" spans="2:7">
      <c r="B92" s="28" t="s">
        <v>63</v>
      </c>
      <c r="C92" s="35">
        <v>90559855.099999994</v>
      </c>
      <c r="D92" s="35">
        <v>106119750.93000001</v>
      </c>
      <c r="E92" s="35">
        <v>15559895.83</v>
      </c>
      <c r="F92" s="34"/>
    </row>
    <row r="93" spans="2:7">
      <c r="B93" s="28" t="s">
        <v>64</v>
      </c>
      <c r="C93" s="35">
        <v>457218059.45999998</v>
      </c>
      <c r="D93" s="35">
        <v>501304876.35000002</v>
      </c>
      <c r="E93" s="35">
        <v>44086816.890000001</v>
      </c>
      <c r="F93" s="34"/>
    </row>
    <row r="94" spans="2:7">
      <c r="B94" s="28" t="s">
        <v>65</v>
      </c>
      <c r="C94" s="35">
        <v>61767.87</v>
      </c>
      <c r="D94" s="35">
        <v>61767.87</v>
      </c>
      <c r="E94" s="35">
        <v>0</v>
      </c>
      <c r="F94" s="34"/>
    </row>
    <row r="95" spans="2:7">
      <c r="B95" s="28" t="s">
        <v>66</v>
      </c>
      <c r="C95" s="35">
        <v>10395589.439999999</v>
      </c>
      <c r="D95" s="35">
        <v>18767815.899999999</v>
      </c>
      <c r="E95" s="35">
        <v>8372226.46</v>
      </c>
      <c r="F95" s="34"/>
    </row>
    <row r="96" spans="2:7">
      <c r="B96" s="28" t="s">
        <v>67</v>
      </c>
      <c r="C96" s="35">
        <v>0</v>
      </c>
      <c r="D96" s="35">
        <v>28627.59</v>
      </c>
      <c r="E96" s="35">
        <v>28627.59</v>
      </c>
      <c r="F96" s="34"/>
    </row>
    <row r="97" spans="2:6" ht="15">
      <c r="B97" s="58"/>
      <c r="C97" s="35"/>
      <c r="D97" s="35"/>
      <c r="E97" s="35"/>
      <c r="F97" s="34">
        <v>0</v>
      </c>
    </row>
    <row r="98" spans="2:6">
      <c r="B98" s="26" t="s">
        <v>68</v>
      </c>
      <c r="C98" s="35"/>
      <c r="D98" s="35"/>
      <c r="E98" s="35"/>
      <c r="F98" s="34">
        <v>0</v>
      </c>
    </row>
    <row r="99" spans="2:6">
      <c r="B99" s="28" t="s">
        <v>69</v>
      </c>
      <c r="C99" s="35">
        <v>18430156.899999999</v>
      </c>
      <c r="D99" s="35">
        <v>34094176.219999999</v>
      </c>
      <c r="E99" s="35">
        <v>15664019.32</v>
      </c>
      <c r="F99" s="34"/>
    </row>
    <row r="100" spans="2:6">
      <c r="B100" s="28" t="s">
        <v>70</v>
      </c>
      <c r="C100" s="35">
        <v>28603732.210000001</v>
      </c>
      <c r="D100" s="35">
        <v>28294392.829999998</v>
      </c>
      <c r="E100" s="35">
        <v>-309339.38</v>
      </c>
      <c r="F100" s="34"/>
    </row>
    <row r="101" spans="2:6">
      <c r="B101" s="28" t="s">
        <v>71</v>
      </c>
      <c r="C101" s="35">
        <v>1582295.65</v>
      </c>
      <c r="D101" s="35">
        <v>2319466.0299999998</v>
      </c>
      <c r="E101" s="35">
        <v>737170.38</v>
      </c>
      <c r="F101" s="34"/>
    </row>
    <row r="102" spans="2:6">
      <c r="B102" s="28" t="s">
        <v>72</v>
      </c>
      <c r="C102" s="35">
        <v>61553068.039999999</v>
      </c>
      <c r="D102" s="35">
        <v>87810141.760000005</v>
      </c>
      <c r="E102" s="35">
        <v>26257073.719999999</v>
      </c>
      <c r="F102" s="34"/>
    </row>
    <row r="103" spans="2:6">
      <c r="B103" s="28" t="s">
        <v>73</v>
      </c>
      <c r="C103" s="35">
        <v>58375591.530000001</v>
      </c>
      <c r="D103" s="35">
        <v>52364335.049999997</v>
      </c>
      <c r="E103" s="35">
        <v>-6011256.4800000004</v>
      </c>
      <c r="F103" s="34"/>
    </row>
    <row r="104" spans="2:6">
      <c r="B104" s="28" t="s">
        <v>74</v>
      </c>
      <c r="C104" s="35">
        <v>5386210.0599999996</v>
      </c>
      <c r="D104" s="35">
        <v>8419470.25</v>
      </c>
      <c r="E104" s="35">
        <v>3033260.19</v>
      </c>
      <c r="F104" s="34"/>
    </row>
    <row r="105" spans="2:6">
      <c r="B105" s="28" t="s">
        <v>75</v>
      </c>
      <c r="C105" s="35">
        <v>6013595.8600000003</v>
      </c>
      <c r="D105" s="35">
        <v>5233730.46</v>
      </c>
      <c r="E105" s="35">
        <v>-779865.4</v>
      </c>
      <c r="F105" s="34"/>
    </row>
    <row r="106" spans="2:6">
      <c r="B106" s="28" t="s">
        <v>76</v>
      </c>
      <c r="C106" s="35">
        <v>12585060.539999999</v>
      </c>
      <c r="D106" s="35">
        <v>16404305.35</v>
      </c>
      <c r="E106" s="35">
        <v>3819244.81</v>
      </c>
      <c r="F106" s="34"/>
    </row>
    <row r="107" spans="2:6">
      <c r="B107" s="28" t="s">
        <v>77</v>
      </c>
      <c r="C107" s="35">
        <v>22742.86</v>
      </c>
      <c r="D107" s="35">
        <v>30342.86</v>
      </c>
      <c r="E107" s="35">
        <v>7600</v>
      </c>
      <c r="F107" s="34"/>
    </row>
    <row r="108" spans="2:6">
      <c r="B108" s="28" t="s">
        <v>78</v>
      </c>
      <c r="C108" s="35">
        <v>1136007.95</v>
      </c>
      <c r="D108" s="35">
        <v>1654222.46</v>
      </c>
      <c r="E108" s="35">
        <v>518214.51</v>
      </c>
      <c r="F108" s="34"/>
    </row>
    <row r="109" spans="2:6">
      <c r="B109" s="28" t="s">
        <v>79</v>
      </c>
      <c r="C109" s="35">
        <v>52206404.439999998</v>
      </c>
      <c r="D109" s="35">
        <v>55895702.619999997</v>
      </c>
      <c r="E109" s="35">
        <v>3689298.18</v>
      </c>
      <c r="F109" s="34"/>
    </row>
    <row r="110" spans="2:6">
      <c r="B110" s="28" t="s">
        <v>80</v>
      </c>
      <c r="C110" s="35">
        <v>27077726.780000001</v>
      </c>
      <c r="D110" s="35">
        <v>24530665.789999999</v>
      </c>
      <c r="E110" s="35">
        <v>-2547060.9900000002</v>
      </c>
      <c r="F110" s="34"/>
    </row>
    <row r="111" spans="2:6">
      <c r="B111" s="28" t="s">
        <v>81</v>
      </c>
      <c r="C111" s="35">
        <v>291747.68</v>
      </c>
      <c r="D111" s="35">
        <v>3326197.56</v>
      </c>
      <c r="E111" s="35">
        <v>3034449.88</v>
      </c>
      <c r="F111" s="34"/>
    </row>
    <row r="112" spans="2:6">
      <c r="B112" s="28" t="s">
        <v>82</v>
      </c>
      <c r="C112" s="35">
        <v>4535.66</v>
      </c>
      <c r="D112" s="35">
        <v>4535.66</v>
      </c>
      <c r="E112" s="35">
        <v>0</v>
      </c>
      <c r="F112" s="34"/>
    </row>
    <row r="113" spans="2:6">
      <c r="B113" s="28" t="s">
        <v>83</v>
      </c>
      <c r="C113" s="35">
        <v>2536706.16</v>
      </c>
      <c r="D113" s="35">
        <v>13392580.83</v>
      </c>
      <c r="E113" s="35">
        <v>10855874.67</v>
      </c>
      <c r="F113" s="34"/>
    </row>
    <row r="114" spans="2:6">
      <c r="B114" s="28" t="s">
        <v>84</v>
      </c>
      <c r="C114" s="35">
        <v>2327179.08</v>
      </c>
      <c r="D114" s="35">
        <v>2308069.5699999998</v>
      </c>
      <c r="E114" s="35">
        <v>-19109.509999999998</v>
      </c>
      <c r="F114" s="34"/>
    </row>
    <row r="115" spans="2:6">
      <c r="B115" s="28" t="s">
        <v>85</v>
      </c>
      <c r="C115" s="35">
        <v>11737889.550000001</v>
      </c>
      <c r="D115" s="35">
        <v>12303007.6</v>
      </c>
      <c r="E115" s="35">
        <v>565118.05000000005</v>
      </c>
      <c r="F115" s="34"/>
    </row>
    <row r="116" spans="2:6">
      <c r="B116" s="28" t="s">
        <v>86</v>
      </c>
      <c r="C116" s="35">
        <v>9028795</v>
      </c>
      <c r="D116" s="35">
        <v>8680133</v>
      </c>
      <c r="E116" s="35">
        <v>-348662</v>
      </c>
      <c r="F116" s="34"/>
    </row>
    <row r="117" spans="2:6">
      <c r="B117" s="28" t="s">
        <v>87</v>
      </c>
      <c r="C117" s="35">
        <v>46006.49</v>
      </c>
      <c r="D117" s="35">
        <v>41260.29</v>
      </c>
      <c r="E117" s="35">
        <v>-4746.2</v>
      </c>
      <c r="F117" s="34"/>
    </row>
    <row r="118" spans="2:6">
      <c r="B118" s="28" t="s">
        <v>88</v>
      </c>
      <c r="C118" s="35">
        <v>5308382.95</v>
      </c>
      <c r="D118" s="35">
        <v>9413496.8300000001</v>
      </c>
      <c r="E118" s="35">
        <v>4105113.88</v>
      </c>
      <c r="F118" s="34"/>
    </row>
    <row r="119" spans="2:6">
      <c r="B119" s="28" t="s">
        <v>89</v>
      </c>
      <c r="C119" s="35">
        <v>10791181.060000001</v>
      </c>
      <c r="D119" s="35">
        <v>10664222.890000001</v>
      </c>
      <c r="E119" s="35">
        <v>-126958.17</v>
      </c>
      <c r="F119" s="34"/>
    </row>
    <row r="120" spans="2:6">
      <c r="B120" s="28" t="s">
        <v>90</v>
      </c>
      <c r="C120" s="35">
        <v>114573.94</v>
      </c>
      <c r="D120" s="35">
        <v>114573.94</v>
      </c>
      <c r="E120" s="35">
        <v>0</v>
      </c>
      <c r="F120" s="34"/>
    </row>
    <row r="121" spans="2:6">
      <c r="B121" s="28" t="s">
        <v>91</v>
      </c>
      <c r="C121" s="35">
        <v>615427.9</v>
      </c>
      <c r="D121" s="35">
        <v>850312.03</v>
      </c>
      <c r="E121" s="35">
        <v>234884.13</v>
      </c>
      <c r="F121" s="34"/>
    </row>
    <row r="122" spans="2:6">
      <c r="B122" s="28" t="s">
        <v>92</v>
      </c>
      <c r="C122" s="35">
        <v>1531290.06</v>
      </c>
      <c r="D122" s="35">
        <v>838593.64</v>
      </c>
      <c r="E122" s="35">
        <v>-692696.42</v>
      </c>
      <c r="F122" s="34"/>
    </row>
    <row r="123" spans="2:6">
      <c r="B123" s="28" t="s">
        <v>93</v>
      </c>
      <c r="C123" s="35">
        <v>2985834.19</v>
      </c>
      <c r="D123" s="35">
        <v>4036254.74</v>
      </c>
      <c r="E123" s="35">
        <v>1050420.55</v>
      </c>
      <c r="F123" s="34"/>
    </row>
    <row r="124" spans="2:6">
      <c r="B124" s="28" t="s">
        <v>94</v>
      </c>
      <c r="C124" s="35">
        <v>154464.29</v>
      </c>
      <c r="D124" s="35">
        <v>151264.07</v>
      </c>
      <c r="E124" s="35">
        <v>-3200.22</v>
      </c>
      <c r="F124" s="34"/>
    </row>
    <row r="125" spans="2:6">
      <c r="B125" s="28" t="s">
        <v>95</v>
      </c>
      <c r="C125" s="35">
        <v>2883627.51</v>
      </c>
      <c r="D125" s="35">
        <v>8897495.9700000007</v>
      </c>
      <c r="E125" s="35">
        <v>6013868.46</v>
      </c>
      <c r="F125" s="34"/>
    </row>
    <row r="126" spans="2:6">
      <c r="B126" s="28" t="s">
        <v>96</v>
      </c>
      <c r="C126" s="35">
        <v>790666.88</v>
      </c>
      <c r="D126" s="35">
        <v>654323.49</v>
      </c>
      <c r="E126" s="35">
        <v>-136343.39000000001</v>
      </c>
      <c r="F126" s="34"/>
    </row>
    <row r="127" spans="2:6">
      <c r="B127" s="28" t="s">
        <v>97</v>
      </c>
      <c r="C127" s="35">
        <v>63288.46</v>
      </c>
      <c r="D127" s="35">
        <v>1813141.06</v>
      </c>
      <c r="E127" s="35">
        <v>1749852.6</v>
      </c>
      <c r="F127" s="34"/>
    </row>
    <row r="128" spans="2:6">
      <c r="B128" s="28" t="s">
        <v>98</v>
      </c>
      <c r="C128" s="35">
        <v>4002377.53</v>
      </c>
      <c r="D128" s="35">
        <v>3952424.25</v>
      </c>
      <c r="E128" s="35">
        <v>-49953.279999999999</v>
      </c>
      <c r="F128" s="34"/>
    </row>
    <row r="129" spans="2:6">
      <c r="B129" s="28" t="s">
        <v>99</v>
      </c>
      <c r="C129" s="35">
        <v>10879.93</v>
      </c>
      <c r="D129" s="35">
        <v>14047.03</v>
      </c>
      <c r="E129" s="35">
        <v>3167.1</v>
      </c>
      <c r="F129" s="34"/>
    </row>
    <row r="130" spans="2:6">
      <c r="B130" s="28" t="s">
        <v>100</v>
      </c>
      <c r="C130" s="35">
        <v>885985.29</v>
      </c>
      <c r="D130" s="35">
        <v>850614.92</v>
      </c>
      <c r="E130" s="35">
        <v>-35370.370000000003</v>
      </c>
      <c r="F130" s="34"/>
    </row>
    <row r="131" spans="2:6">
      <c r="B131" s="28"/>
      <c r="C131" s="35"/>
      <c r="D131" s="35"/>
      <c r="E131" s="35"/>
      <c r="F131" s="34"/>
    </row>
    <row r="132" spans="2:6">
      <c r="B132" s="28"/>
      <c r="C132" s="35"/>
      <c r="D132" s="35"/>
      <c r="E132" s="35"/>
      <c r="F132" s="34"/>
    </row>
    <row r="133" spans="2:6">
      <c r="B133" s="26" t="s">
        <v>101</v>
      </c>
      <c r="C133" s="35"/>
      <c r="D133" s="35"/>
      <c r="E133" s="35"/>
      <c r="F133" s="34">
        <v>0</v>
      </c>
    </row>
    <row r="134" spans="2:6">
      <c r="B134" s="28" t="s">
        <v>102</v>
      </c>
      <c r="C134" s="35">
        <v>-8814120.5899999999</v>
      </c>
      <c r="D134" s="35">
        <v>-14181979.59</v>
      </c>
      <c r="E134" s="35">
        <v>-5367859</v>
      </c>
      <c r="F134" s="34" t="s">
        <v>103</v>
      </c>
    </row>
    <row r="135" spans="2:6">
      <c r="B135" s="28" t="s">
        <v>104</v>
      </c>
      <c r="C135" s="35">
        <v>-11489825.57</v>
      </c>
      <c r="D135" s="35">
        <v>-14661571.640000001</v>
      </c>
      <c r="E135" s="35">
        <v>-3171746.07</v>
      </c>
      <c r="F135" s="34" t="s">
        <v>103</v>
      </c>
    </row>
    <row r="136" spans="2:6">
      <c r="B136" s="28" t="s">
        <v>105</v>
      </c>
      <c r="C136" s="35">
        <v>-347788</v>
      </c>
      <c r="D136" s="35">
        <v>-527814</v>
      </c>
      <c r="E136" s="35">
        <v>-180026</v>
      </c>
      <c r="F136" s="34" t="s">
        <v>103</v>
      </c>
    </row>
    <row r="137" spans="2:6">
      <c r="B137" s="28" t="s">
        <v>106</v>
      </c>
      <c r="C137" s="35">
        <v>-801809.83</v>
      </c>
      <c r="D137" s="35">
        <v>-796755.79</v>
      </c>
      <c r="E137" s="35">
        <v>5054.04</v>
      </c>
      <c r="F137" s="34" t="s">
        <v>103</v>
      </c>
    </row>
    <row r="138" spans="2:6">
      <c r="B138" s="28" t="s">
        <v>107</v>
      </c>
      <c r="C138" s="35">
        <v>-85889083.689999998</v>
      </c>
      <c r="D138" s="35">
        <v>-86570739.569999993</v>
      </c>
      <c r="E138" s="35">
        <v>-681655.88</v>
      </c>
      <c r="F138" s="34" t="s">
        <v>103</v>
      </c>
    </row>
    <row r="139" spans="2:6">
      <c r="B139" s="28" t="s">
        <v>108</v>
      </c>
      <c r="C139" s="35">
        <v>-6151687.3300000001</v>
      </c>
      <c r="D139" s="35">
        <v>-6466828.1100000003</v>
      </c>
      <c r="E139" s="35">
        <v>-315140.78000000003</v>
      </c>
      <c r="F139" s="34" t="s">
        <v>103</v>
      </c>
    </row>
    <row r="140" spans="2:6">
      <c r="B140" s="28" t="s">
        <v>109</v>
      </c>
      <c r="C140" s="35">
        <v>-2327555.0699999998</v>
      </c>
      <c r="D140" s="35">
        <v>-3523621.07</v>
      </c>
      <c r="E140" s="35">
        <v>-1196066</v>
      </c>
      <c r="F140" s="34" t="s">
        <v>103</v>
      </c>
    </row>
    <row r="141" spans="2:6">
      <c r="B141" s="28" t="s">
        <v>110</v>
      </c>
      <c r="C141" s="35">
        <v>-1516</v>
      </c>
      <c r="D141" s="35">
        <v>-3917</v>
      </c>
      <c r="E141" s="35">
        <v>-2401</v>
      </c>
      <c r="F141" s="34" t="s">
        <v>103</v>
      </c>
    </row>
    <row r="142" spans="2:6">
      <c r="B142" s="28" t="s">
        <v>111</v>
      </c>
      <c r="C142" s="35">
        <v>-246394</v>
      </c>
      <c r="D142" s="35">
        <v>-389597</v>
      </c>
      <c r="E142" s="35">
        <v>-143203</v>
      </c>
      <c r="F142" s="34" t="s">
        <v>103</v>
      </c>
    </row>
    <row r="143" spans="2:6">
      <c r="B143" s="28" t="s">
        <v>112</v>
      </c>
      <c r="C143" s="35">
        <v>-33132870.48</v>
      </c>
      <c r="D143" s="35">
        <v>-38696844.189999998</v>
      </c>
      <c r="E143" s="35">
        <v>-5563973.71</v>
      </c>
      <c r="F143" s="34" t="s">
        <v>103</v>
      </c>
    </row>
    <row r="144" spans="2:6">
      <c r="B144" s="28" t="s">
        <v>113</v>
      </c>
      <c r="C144" s="35">
        <v>-3515</v>
      </c>
      <c r="D144" s="35">
        <v>-234753</v>
      </c>
      <c r="E144" s="35">
        <v>-231238</v>
      </c>
      <c r="F144" s="34" t="s">
        <v>103</v>
      </c>
    </row>
    <row r="145" spans="2:6">
      <c r="B145" s="28" t="s">
        <v>114</v>
      </c>
      <c r="C145" s="35">
        <v>-2179564.56</v>
      </c>
      <c r="D145" s="35">
        <v>-2954281.96</v>
      </c>
      <c r="E145" s="35">
        <v>-774717.4</v>
      </c>
      <c r="F145" s="34" t="s">
        <v>103</v>
      </c>
    </row>
    <row r="146" spans="2:6">
      <c r="B146" s="28" t="s">
        <v>115</v>
      </c>
      <c r="C146" s="35">
        <v>-14894872.4</v>
      </c>
      <c r="D146" s="35">
        <v>-16893898.399999999</v>
      </c>
      <c r="E146" s="35">
        <v>-1999026</v>
      </c>
      <c r="F146" s="34" t="s">
        <v>103</v>
      </c>
    </row>
    <row r="147" spans="2:6">
      <c r="B147" s="28" t="s">
        <v>116</v>
      </c>
      <c r="C147" s="35">
        <v>-16339</v>
      </c>
      <c r="D147" s="35">
        <v>-16339</v>
      </c>
      <c r="E147" s="35">
        <v>0</v>
      </c>
      <c r="F147" s="34" t="s">
        <v>103</v>
      </c>
    </row>
    <row r="148" spans="2:6">
      <c r="B148" s="28" t="s">
        <v>117</v>
      </c>
      <c r="C148" s="35">
        <v>-43527</v>
      </c>
      <c r="D148" s="35">
        <v>-40197</v>
      </c>
      <c r="E148" s="35">
        <v>3330</v>
      </c>
      <c r="F148" s="34" t="s">
        <v>103</v>
      </c>
    </row>
    <row r="149" spans="2:6">
      <c r="B149" s="28" t="s">
        <v>118</v>
      </c>
      <c r="C149" s="35">
        <v>-8408433.5199999996</v>
      </c>
      <c r="D149" s="35">
        <v>-9046975.8499999996</v>
      </c>
      <c r="E149" s="35">
        <v>-638542.32999999996</v>
      </c>
      <c r="F149" s="34" t="s">
        <v>103</v>
      </c>
    </row>
    <row r="150" spans="2:6">
      <c r="B150" s="28" t="s">
        <v>119</v>
      </c>
      <c r="C150" s="35">
        <v>-5056</v>
      </c>
      <c r="D150" s="35">
        <v>-16515</v>
      </c>
      <c r="E150" s="35">
        <v>-11459</v>
      </c>
      <c r="F150" s="34" t="s">
        <v>103</v>
      </c>
    </row>
    <row r="151" spans="2:6">
      <c r="B151" s="28" t="s">
        <v>120</v>
      </c>
      <c r="C151" s="35">
        <v>-1282993.99</v>
      </c>
      <c r="D151" s="35">
        <v>-913370.77</v>
      </c>
      <c r="E151" s="35">
        <v>369623.22</v>
      </c>
      <c r="F151" s="34" t="s">
        <v>103</v>
      </c>
    </row>
    <row r="152" spans="2:6">
      <c r="B152" s="28" t="s">
        <v>121</v>
      </c>
      <c r="C152" s="35">
        <v>-546488.93999999994</v>
      </c>
      <c r="D152" s="35">
        <v>-714599.72</v>
      </c>
      <c r="E152" s="35">
        <v>-168110.78</v>
      </c>
      <c r="F152" s="34" t="s">
        <v>103</v>
      </c>
    </row>
    <row r="153" spans="2:6">
      <c r="B153" s="28" t="s">
        <v>122</v>
      </c>
      <c r="C153" s="35">
        <v>-911712.87</v>
      </c>
      <c r="D153" s="35">
        <v>-1165684.25</v>
      </c>
      <c r="E153" s="35">
        <v>-253971.38</v>
      </c>
      <c r="F153" s="34" t="s">
        <v>103</v>
      </c>
    </row>
    <row r="154" spans="2:6">
      <c r="B154" s="28" t="s">
        <v>123</v>
      </c>
      <c r="C154" s="35">
        <v>-3190163.19</v>
      </c>
      <c r="D154" s="35">
        <v>-3504767.38</v>
      </c>
      <c r="E154" s="35">
        <v>-314604.19</v>
      </c>
      <c r="F154" s="34" t="s">
        <v>103</v>
      </c>
    </row>
    <row r="155" spans="2:6" ht="15">
      <c r="B155" s="59"/>
      <c r="C155" s="36"/>
      <c r="D155" s="60"/>
      <c r="E155" s="60"/>
      <c r="F155" s="36">
        <v>0</v>
      </c>
    </row>
    <row r="156" spans="2:6">
      <c r="C156" s="32">
        <f>SUM(C90:C155)</f>
        <v>810418652.92999935</v>
      </c>
      <c r="D156" s="32">
        <f>SUM(D90:D155)</f>
        <v>931530890.09000003</v>
      </c>
      <c r="E156" s="32">
        <f>SUM(E90:E155)</f>
        <v>121112237.16000001</v>
      </c>
      <c r="F156" s="61"/>
    </row>
    <row r="157" spans="2:6">
      <c r="D157" s="62"/>
      <c r="E157" s="62"/>
    </row>
    <row r="158" spans="2:6">
      <c r="D158" s="62"/>
      <c r="E158" s="62"/>
    </row>
    <row r="159" spans="2:6">
      <c r="B159" s="22" t="s">
        <v>124</v>
      </c>
      <c r="C159" s="23" t="s">
        <v>57</v>
      </c>
      <c r="D159" s="23" t="s">
        <v>58</v>
      </c>
      <c r="E159" s="23" t="s">
        <v>59</v>
      </c>
      <c r="F159" s="23" t="s">
        <v>60</v>
      </c>
    </row>
    <row r="160" spans="2:6">
      <c r="B160" s="24" t="s">
        <v>125</v>
      </c>
      <c r="C160" s="25"/>
      <c r="D160" s="25"/>
      <c r="E160" s="25"/>
      <c r="F160" s="25"/>
    </row>
    <row r="161" spans="2:6">
      <c r="B161" s="41" t="s">
        <v>44</v>
      </c>
      <c r="C161" s="27"/>
      <c r="D161" s="27"/>
      <c r="E161" s="27"/>
      <c r="F161" s="27"/>
    </row>
    <row r="162" spans="2:6">
      <c r="B162" s="26" t="s">
        <v>126</v>
      </c>
      <c r="C162" s="27"/>
      <c r="D162" s="27"/>
      <c r="E162" s="27"/>
      <c r="F162" s="27"/>
    </row>
    <row r="163" spans="2:6">
      <c r="B163" s="26"/>
      <c r="C163" s="27"/>
      <c r="D163" s="27"/>
      <c r="E163" s="27"/>
      <c r="F163" s="27"/>
    </row>
    <row r="164" spans="2:6">
      <c r="B164" s="26"/>
      <c r="C164" s="27"/>
      <c r="D164" s="27"/>
      <c r="E164" s="27"/>
      <c r="F164" s="27"/>
    </row>
    <row r="165" spans="2:6" ht="15">
      <c r="B165" s="59"/>
      <c r="C165" s="31"/>
      <c r="D165" s="31"/>
      <c r="E165" s="31"/>
      <c r="F165" s="31"/>
    </row>
    <row r="166" spans="2:6">
      <c r="C166" s="23">
        <f>SUM(C164:C165)</f>
        <v>0</v>
      </c>
      <c r="D166" s="23">
        <f>SUM(D164:D165)</f>
        <v>0</v>
      </c>
      <c r="E166" s="23">
        <f>SUM(E164:E165)</f>
        <v>0</v>
      </c>
      <c r="F166" s="61"/>
    </row>
    <row r="169" spans="2:6">
      <c r="B169" s="22" t="s">
        <v>127</v>
      </c>
      <c r="C169" s="23" t="s">
        <v>8</v>
      </c>
    </row>
    <row r="170" spans="2:6">
      <c r="B170" s="24" t="s">
        <v>128</v>
      </c>
      <c r="C170" s="25"/>
    </row>
    <row r="171" spans="2:6">
      <c r="B171" s="26"/>
      <c r="C171" s="27"/>
    </row>
    <row r="172" spans="2:6">
      <c r="B172" s="30"/>
      <c r="C172" s="31"/>
    </row>
    <row r="173" spans="2:6">
      <c r="C173" s="23">
        <f>SUM(C171:C172)</f>
        <v>0</v>
      </c>
    </row>
    <row r="174" spans="2:6" ht="15">
      <c r="B174"/>
    </row>
    <row r="176" spans="2:6">
      <c r="B176" s="63" t="s">
        <v>129</v>
      </c>
      <c r="C176" s="64" t="s">
        <v>8</v>
      </c>
      <c r="D176" s="65" t="s">
        <v>130</v>
      </c>
    </row>
    <row r="177" spans="2:6">
      <c r="B177" s="66"/>
      <c r="C177" s="67"/>
      <c r="D177" s="68"/>
    </row>
    <row r="178" spans="2:6">
      <c r="B178" s="69" t="s">
        <v>131</v>
      </c>
      <c r="C178" s="70">
        <v>82669.009999999995</v>
      </c>
      <c r="D178" s="71"/>
    </row>
    <row r="179" spans="2:6">
      <c r="B179" s="41"/>
      <c r="C179" s="72"/>
      <c r="D179" s="72"/>
    </row>
    <row r="180" spans="2:6">
      <c r="B180" s="73"/>
      <c r="C180" s="72"/>
      <c r="D180" s="72"/>
    </row>
    <row r="181" spans="2:6">
      <c r="B181" s="74"/>
      <c r="C181" s="75"/>
      <c r="D181" s="75"/>
    </row>
    <row r="182" spans="2:6">
      <c r="C182" s="76">
        <f>SUM(C178:C181)</f>
        <v>82669.009999999995</v>
      </c>
      <c r="D182" s="23"/>
    </row>
    <row r="186" spans="2:6">
      <c r="B186" s="16" t="s">
        <v>132</v>
      </c>
    </row>
    <row r="188" spans="2:6">
      <c r="B188" s="63" t="s">
        <v>133</v>
      </c>
      <c r="C188" s="64" t="s">
        <v>8</v>
      </c>
      <c r="D188" s="23" t="s">
        <v>26</v>
      </c>
      <c r="E188" s="23" t="s">
        <v>27</v>
      </c>
      <c r="F188" s="23" t="s">
        <v>28</v>
      </c>
    </row>
    <row r="189" spans="2:6">
      <c r="B189" s="24" t="s">
        <v>134</v>
      </c>
      <c r="C189" s="57"/>
      <c r="D189" s="57"/>
      <c r="E189" s="57"/>
      <c r="F189" s="57"/>
    </row>
    <row r="190" spans="2:6">
      <c r="B190" s="28" t="s">
        <v>135</v>
      </c>
      <c r="C190" s="35">
        <v>4715166.92</v>
      </c>
      <c r="D190" s="35">
        <v>4715166.92</v>
      </c>
      <c r="E190" s="35"/>
      <c r="F190" s="35"/>
    </row>
    <row r="191" spans="2:6">
      <c r="B191" s="28" t="s">
        <v>136</v>
      </c>
      <c r="C191" s="35">
        <v>9249079.6199999992</v>
      </c>
      <c r="D191" s="35">
        <v>9249079.6199999992</v>
      </c>
      <c r="E191" s="35"/>
      <c r="F191" s="35"/>
    </row>
    <row r="192" spans="2:6">
      <c r="B192" s="28" t="s">
        <v>137</v>
      </c>
      <c r="C192" s="35">
        <v>4443616.6399999997</v>
      </c>
      <c r="D192" s="35">
        <v>4443616.6399999997</v>
      </c>
      <c r="E192" s="35"/>
      <c r="F192" s="35"/>
    </row>
    <row r="193" spans="2:6">
      <c r="B193" s="28" t="s">
        <v>138</v>
      </c>
      <c r="C193" s="35">
        <v>39818902.240000002</v>
      </c>
      <c r="D193" s="35">
        <v>39818902.240000002</v>
      </c>
      <c r="E193" s="35"/>
      <c r="F193" s="35"/>
    </row>
    <row r="194" spans="2:6">
      <c r="B194" s="28" t="s">
        <v>139</v>
      </c>
      <c r="C194" s="35">
        <v>28627.59</v>
      </c>
      <c r="D194" s="35">
        <v>28627.59</v>
      </c>
      <c r="E194" s="35"/>
      <c r="F194" s="35"/>
    </row>
    <row r="195" spans="2:6">
      <c r="B195" s="28" t="s">
        <v>140</v>
      </c>
      <c r="C195" s="35">
        <v>15825660.32</v>
      </c>
      <c r="D195" s="35">
        <v>15825660.32</v>
      </c>
      <c r="E195" s="35"/>
      <c r="F195" s="35"/>
    </row>
    <row r="196" spans="2:6">
      <c r="B196" s="28" t="s">
        <v>141</v>
      </c>
      <c r="C196" s="35">
        <v>40219.46</v>
      </c>
      <c r="D196" s="35">
        <v>40219.46</v>
      </c>
      <c r="E196" s="35"/>
      <c r="F196" s="35"/>
    </row>
    <row r="197" spans="2:6">
      <c r="B197" s="28" t="s">
        <v>142</v>
      </c>
      <c r="C197" s="35">
        <v>23126.080000000002</v>
      </c>
      <c r="D197" s="35">
        <v>23126.080000000002</v>
      </c>
      <c r="E197" s="35"/>
      <c r="F197" s="35"/>
    </row>
    <row r="198" spans="2:6">
      <c r="B198" s="28" t="s">
        <v>143</v>
      </c>
      <c r="C198" s="35">
        <v>10379.18</v>
      </c>
      <c r="D198" s="35">
        <v>10379.18</v>
      </c>
      <c r="E198" s="35"/>
      <c r="F198" s="35"/>
    </row>
    <row r="199" spans="2:6">
      <c r="B199" s="28" t="s">
        <v>144</v>
      </c>
      <c r="C199" s="35">
        <v>1036.02</v>
      </c>
      <c r="D199" s="35">
        <v>1036.02</v>
      </c>
      <c r="E199" s="35"/>
      <c r="F199" s="35"/>
    </row>
    <row r="200" spans="2:6">
      <c r="B200" s="28" t="s">
        <v>145</v>
      </c>
      <c r="C200" s="35">
        <v>2314.06</v>
      </c>
      <c r="D200" s="35">
        <v>2314.06</v>
      </c>
      <c r="E200" s="35"/>
      <c r="F200" s="35"/>
    </row>
    <row r="201" spans="2:6">
      <c r="B201" s="28" t="s">
        <v>146</v>
      </c>
      <c r="C201" s="35">
        <v>1662264.92</v>
      </c>
      <c r="D201" s="35">
        <v>1662264.92</v>
      </c>
      <c r="E201" s="35"/>
      <c r="F201" s="35"/>
    </row>
    <row r="202" spans="2:6">
      <c r="B202" s="28" t="s">
        <v>147</v>
      </c>
      <c r="C202" s="35">
        <v>1919253.34</v>
      </c>
      <c r="D202" s="35">
        <v>1919253.34</v>
      </c>
      <c r="E202" s="35"/>
      <c r="F202" s="35"/>
    </row>
    <row r="203" spans="2:6">
      <c r="B203" s="28" t="s">
        <v>148</v>
      </c>
      <c r="C203" s="35">
        <v>15262322.65</v>
      </c>
      <c r="D203" s="35">
        <v>15262322.65</v>
      </c>
      <c r="E203" s="35"/>
      <c r="F203" s="35"/>
    </row>
    <row r="204" spans="2:6">
      <c r="B204" s="28" t="s">
        <v>149</v>
      </c>
      <c r="C204" s="35">
        <v>14702816.49</v>
      </c>
      <c r="D204" s="35">
        <v>14702816.49</v>
      </c>
      <c r="E204" s="35"/>
      <c r="F204" s="35"/>
    </row>
    <row r="205" spans="2:6">
      <c r="B205" s="28" t="s">
        <v>150</v>
      </c>
      <c r="C205" s="35">
        <v>12052.14</v>
      </c>
      <c r="D205" s="35">
        <v>12052.14</v>
      </c>
      <c r="E205" s="35"/>
      <c r="F205" s="35"/>
    </row>
    <row r="206" spans="2:6">
      <c r="B206" s="28" t="s">
        <v>151</v>
      </c>
      <c r="C206" s="35">
        <v>5535423.4900000002</v>
      </c>
      <c r="D206" s="35">
        <v>5535423.4900000002</v>
      </c>
      <c r="E206" s="35"/>
      <c r="F206" s="35"/>
    </row>
    <row r="207" spans="2:6">
      <c r="B207" s="28" t="s">
        <v>152</v>
      </c>
      <c r="C207" s="35">
        <v>2914.98</v>
      </c>
      <c r="D207" s="35">
        <v>2914.98</v>
      </c>
      <c r="E207" s="35"/>
      <c r="F207" s="35"/>
    </row>
    <row r="208" spans="2:6">
      <c r="B208" s="28" t="s">
        <v>153</v>
      </c>
      <c r="C208" s="35">
        <v>0.1</v>
      </c>
      <c r="D208" s="35">
        <v>0.1</v>
      </c>
      <c r="E208" s="35"/>
      <c r="F208" s="35"/>
    </row>
    <row r="209" spans="2:6">
      <c r="B209" s="28" t="s">
        <v>154</v>
      </c>
      <c r="C209" s="35">
        <v>2731.5</v>
      </c>
      <c r="D209" s="35">
        <v>2731.5</v>
      </c>
      <c r="E209" s="35"/>
      <c r="F209" s="35"/>
    </row>
    <row r="210" spans="2:6">
      <c r="B210" s="28" t="s">
        <v>155</v>
      </c>
      <c r="C210" s="35">
        <v>186431.76</v>
      </c>
      <c r="D210" s="35">
        <v>186431.76</v>
      </c>
      <c r="E210" s="35"/>
      <c r="F210" s="35"/>
    </row>
    <row r="211" spans="2:6">
      <c r="B211" s="28" t="s">
        <v>156</v>
      </c>
      <c r="C211" s="35">
        <v>28149.01</v>
      </c>
      <c r="D211" s="35">
        <v>28149.01</v>
      </c>
      <c r="E211" s="35"/>
      <c r="F211" s="35"/>
    </row>
    <row r="212" spans="2:6">
      <c r="B212" s="28" t="s">
        <v>157</v>
      </c>
      <c r="C212" s="35">
        <v>2100135.91</v>
      </c>
      <c r="D212" s="35">
        <v>2100135.91</v>
      </c>
      <c r="E212" s="35"/>
      <c r="F212" s="35"/>
    </row>
    <row r="213" spans="2:6">
      <c r="B213" s="28" t="s">
        <v>158</v>
      </c>
      <c r="C213" s="35">
        <v>218529.11</v>
      </c>
      <c r="D213" s="35">
        <v>218529.11</v>
      </c>
      <c r="E213" s="35"/>
      <c r="F213" s="35"/>
    </row>
    <row r="214" spans="2:6">
      <c r="B214" s="28" t="s">
        <v>159</v>
      </c>
      <c r="C214" s="35">
        <v>42940434.609999999</v>
      </c>
      <c r="D214" s="35">
        <v>42940434.609999999</v>
      </c>
      <c r="E214" s="35"/>
      <c r="F214" s="35"/>
    </row>
    <row r="215" spans="2:6">
      <c r="B215" s="28" t="s">
        <v>160</v>
      </c>
      <c r="C215" s="35">
        <v>15775450.17</v>
      </c>
      <c r="D215" s="35">
        <v>15775450.17</v>
      </c>
      <c r="E215" s="35"/>
      <c r="F215" s="35"/>
    </row>
    <row r="216" spans="2:6">
      <c r="B216" s="28" t="s">
        <v>161</v>
      </c>
      <c r="C216" s="35">
        <v>117481.01</v>
      </c>
      <c r="D216" s="35">
        <v>117481.01</v>
      </c>
      <c r="E216" s="35"/>
      <c r="F216" s="35"/>
    </row>
    <row r="217" spans="2:6">
      <c r="B217" s="28" t="s">
        <v>162</v>
      </c>
      <c r="C217" s="35">
        <v>16543.64</v>
      </c>
      <c r="D217" s="35">
        <v>16543.64</v>
      </c>
      <c r="E217" s="35"/>
      <c r="F217" s="35"/>
    </row>
    <row r="218" spans="2:6">
      <c r="B218" s="28"/>
      <c r="C218" s="35"/>
      <c r="D218" s="35"/>
      <c r="E218" s="35"/>
      <c r="F218" s="35"/>
    </row>
    <row r="219" spans="2:6">
      <c r="B219" s="28"/>
      <c r="C219" s="35"/>
      <c r="D219" s="35"/>
      <c r="E219" s="35"/>
      <c r="F219" s="35"/>
    </row>
    <row r="220" spans="2:6">
      <c r="B220" s="30"/>
      <c r="C220" s="60"/>
      <c r="D220" s="60"/>
      <c r="E220" s="60"/>
      <c r="F220" s="60"/>
    </row>
    <row r="221" spans="2:6">
      <c r="C221" s="77">
        <f>SUM(C190:C220)</f>
        <v>174641062.95999998</v>
      </c>
      <c r="D221" s="77">
        <f>SUM(D190:D220)</f>
        <v>174641062.95999998</v>
      </c>
      <c r="E221" s="77">
        <f>SUM(E190:E220)</f>
        <v>0</v>
      </c>
      <c r="F221" s="77">
        <f>SUM(F190:F220)</f>
        <v>0</v>
      </c>
    </row>
    <row r="225" spans="2:5">
      <c r="B225" s="63" t="s">
        <v>163</v>
      </c>
      <c r="C225" s="64" t="s">
        <v>8</v>
      </c>
      <c r="D225" s="23" t="s">
        <v>164</v>
      </c>
      <c r="E225" s="23" t="s">
        <v>130</v>
      </c>
    </row>
    <row r="226" spans="2:5">
      <c r="B226" s="78" t="s">
        <v>165</v>
      </c>
      <c r="C226" s="79"/>
      <c r="D226" s="80"/>
      <c r="E226" s="81"/>
    </row>
    <row r="227" spans="2:5">
      <c r="B227" s="82" t="s">
        <v>44</v>
      </c>
      <c r="C227" s="83"/>
      <c r="D227" s="84"/>
      <c r="E227" s="85"/>
    </row>
    <row r="228" spans="2:5">
      <c r="B228" s="86"/>
      <c r="C228" s="87"/>
      <c r="D228" s="88"/>
      <c r="E228" s="89"/>
    </row>
    <row r="229" spans="2:5">
      <c r="C229" s="23">
        <f>SUM(C227:C228)</f>
        <v>0</v>
      </c>
      <c r="D229" s="90"/>
      <c r="E229" s="91"/>
    </row>
    <row r="232" spans="2:5" ht="25.5">
      <c r="B232" s="92" t="s">
        <v>166</v>
      </c>
      <c r="C232" s="93" t="s">
        <v>8</v>
      </c>
      <c r="D232" s="23" t="s">
        <v>164</v>
      </c>
      <c r="E232" s="94" t="s">
        <v>130</v>
      </c>
    </row>
    <row r="233" spans="2:5">
      <c r="B233" s="45" t="s">
        <v>167</v>
      </c>
      <c r="C233" s="95"/>
      <c r="D233" s="85"/>
      <c r="E233" s="96"/>
    </row>
    <row r="234" spans="2:5">
      <c r="B234" s="97" t="s">
        <v>168</v>
      </c>
      <c r="C234" s="95">
        <v>67.94</v>
      </c>
      <c r="D234" s="85"/>
      <c r="E234" s="96"/>
    </row>
    <row r="235" spans="2:5">
      <c r="B235" s="45" t="s">
        <v>169</v>
      </c>
      <c r="C235" s="97"/>
      <c r="D235" s="85"/>
      <c r="E235" s="96"/>
    </row>
    <row r="236" spans="2:5">
      <c r="B236" s="97" t="s">
        <v>170</v>
      </c>
      <c r="C236" s="95">
        <v>1548.45</v>
      </c>
      <c r="D236" s="85"/>
      <c r="E236" s="96"/>
    </row>
    <row r="237" spans="2:5">
      <c r="B237" s="86"/>
      <c r="C237" s="86"/>
      <c r="D237" s="89"/>
      <c r="E237" s="98"/>
    </row>
    <row r="238" spans="2:5">
      <c r="C238" s="37">
        <v>1572.74</v>
      </c>
      <c r="D238" s="99"/>
      <c r="E238" s="100"/>
    </row>
    <row r="239" spans="2:5" ht="15">
      <c r="B239"/>
    </row>
    <row r="241" spans="2:5">
      <c r="B241" s="63" t="s">
        <v>171</v>
      </c>
      <c r="C241" s="64" t="s">
        <v>8</v>
      </c>
      <c r="D241" s="23" t="s">
        <v>164</v>
      </c>
      <c r="E241" s="23" t="s">
        <v>130</v>
      </c>
    </row>
    <row r="242" spans="2:5">
      <c r="B242" s="78" t="s">
        <v>172</v>
      </c>
      <c r="C242" s="79"/>
      <c r="D242" s="80"/>
      <c r="E242" s="81"/>
    </row>
    <row r="243" spans="2:5">
      <c r="B243" s="82" t="s">
        <v>44</v>
      </c>
      <c r="C243" s="83"/>
      <c r="D243" s="84"/>
      <c r="E243" s="85"/>
    </row>
    <row r="244" spans="2:5">
      <c r="B244" s="86"/>
      <c r="C244" s="87"/>
      <c r="D244" s="88"/>
      <c r="E244" s="89"/>
    </row>
    <row r="245" spans="2:5">
      <c r="C245" s="23">
        <f>SUM(C243:C244)</f>
        <v>0</v>
      </c>
      <c r="D245" s="90"/>
      <c r="E245" s="91"/>
    </row>
    <row r="248" spans="2:5">
      <c r="B248" s="63" t="s">
        <v>173</v>
      </c>
      <c r="C248" s="64" t="s">
        <v>8</v>
      </c>
      <c r="D248" s="101" t="s">
        <v>164</v>
      </c>
      <c r="E248" s="101" t="s">
        <v>48</v>
      </c>
    </row>
    <row r="249" spans="2:5">
      <c r="B249" s="78" t="s">
        <v>174</v>
      </c>
      <c r="C249" s="25"/>
      <c r="D249" s="25">
        <v>0</v>
      </c>
      <c r="E249" s="25">
        <v>0</v>
      </c>
    </row>
    <row r="250" spans="2:5">
      <c r="B250" s="28" t="s">
        <v>175</v>
      </c>
      <c r="C250" s="29">
        <v>11101</v>
      </c>
      <c r="D250" s="27">
        <v>0</v>
      </c>
      <c r="E250" s="27">
        <v>0</v>
      </c>
    </row>
    <row r="251" spans="2:5">
      <c r="B251" s="30"/>
      <c r="C251" s="102"/>
      <c r="D251" s="102">
        <v>0</v>
      </c>
      <c r="E251" s="102">
        <v>0</v>
      </c>
    </row>
    <row r="252" spans="2:5">
      <c r="C252" s="32">
        <f>SUM(C250:C251)</f>
        <v>11101</v>
      </c>
      <c r="D252" s="90"/>
      <c r="E252" s="91"/>
    </row>
    <row r="256" spans="2:5">
      <c r="B256" s="16" t="s">
        <v>176</v>
      </c>
    </row>
    <row r="257" spans="2:5">
      <c r="B257" s="16"/>
    </row>
    <row r="258" spans="2:5">
      <c r="B258" s="16" t="s">
        <v>177</v>
      </c>
    </row>
    <row r="260" spans="2:5">
      <c r="B260" s="103" t="s">
        <v>178</v>
      </c>
      <c r="C260" s="104" t="s">
        <v>8</v>
      </c>
      <c r="D260" s="23" t="s">
        <v>179</v>
      </c>
      <c r="E260" s="23" t="s">
        <v>48</v>
      </c>
    </row>
    <row r="261" spans="2:5">
      <c r="B261" s="24" t="s">
        <v>180</v>
      </c>
      <c r="C261" s="57"/>
      <c r="D261" s="57"/>
      <c r="E261" s="57"/>
    </row>
    <row r="262" spans="2:5">
      <c r="B262" s="28" t="s">
        <v>181</v>
      </c>
      <c r="C262" s="35">
        <v>35073.5</v>
      </c>
      <c r="D262" s="34"/>
      <c r="E262" s="34"/>
    </row>
    <row r="263" spans="2:5">
      <c r="B263" s="28" t="s">
        <v>182</v>
      </c>
      <c r="C263" s="35">
        <v>84408</v>
      </c>
      <c r="D263" s="34"/>
      <c r="E263" s="34"/>
    </row>
    <row r="264" spans="2:5">
      <c r="B264" s="28" t="s">
        <v>183</v>
      </c>
      <c r="C264" s="35">
        <v>63363751</v>
      </c>
      <c r="D264" s="34"/>
      <c r="E264" s="34"/>
    </row>
    <row r="265" spans="2:5">
      <c r="B265" s="28" t="s">
        <v>184</v>
      </c>
      <c r="C265" s="35">
        <v>848729</v>
      </c>
      <c r="D265" s="34"/>
      <c r="E265" s="34"/>
    </row>
    <row r="266" spans="2:5">
      <c r="B266" s="28" t="s">
        <v>185</v>
      </c>
      <c r="C266" s="35">
        <v>2364729</v>
      </c>
      <c r="D266" s="34"/>
      <c r="E266" s="34"/>
    </row>
    <row r="267" spans="2:5">
      <c r="B267" s="28" t="s">
        <v>186</v>
      </c>
      <c r="C267" s="35">
        <v>237069.97</v>
      </c>
      <c r="D267" s="34"/>
      <c r="E267" s="34"/>
    </row>
    <row r="268" spans="2:5">
      <c r="B268" s="28" t="s">
        <v>187</v>
      </c>
      <c r="C268" s="35">
        <v>14720</v>
      </c>
      <c r="D268" s="34"/>
      <c r="E268" s="34"/>
    </row>
    <row r="269" spans="2:5">
      <c r="B269" s="28" t="s">
        <v>188</v>
      </c>
      <c r="C269" s="35">
        <v>4926671</v>
      </c>
      <c r="D269" s="34"/>
      <c r="E269" s="34"/>
    </row>
    <row r="270" spans="2:5">
      <c r="B270" s="28" t="s">
        <v>189</v>
      </c>
      <c r="C270" s="35">
        <v>466378</v>
      </c>
      <c r="D270" s="34"/>
      <c r="E270" s="34"/>
    </row>
    <row r="271" spans="2:5">
      <c r="B271" s="28" t="s">
        <v>190</v>
      </c>
      <c r="C271" s="35">
        <v>80831.98</v>
      </c>
      <c r="D271" s="34"/>
      <c r="E271" s="34"/>
    </row>
    <row r="272" spans="2:5">
      <c r="B272" s="28" t="s">
        <v>191</v>
      </c>
      <c r="C272" s="35">
        <v>868389.62</v>
      </c>
      <c r="D272" s="34"/>
      <c r="E272" s="34"/>
    </row>
    <row r="273" spans="2:6">
      <c r="B273" s="28" t="s">
        <v>192</v>
      </c>
      <c r="C273" s="35">
        <v>268195</v>
      </c>
      <c r="D273" s="34"/>
      <c r="E273" s="34"/>
    </row>
    <row r="274" spans="2:6">
      <c r="B274" s="28" t="s">
        <v>193</v>
      </c>
      <c r="C274" s="35">
        <v>1011341.83</v>
      </c>
      <c r="D274" s="34"/>
      <c r="E274" s="34"/>
      <c r="F274" s="62"/>
    </row>
    <row r="275" spans="2:6">
      <c r="B275" s="28" t="s">
        <v>194</v>
      </c>
      <c r="C275" s="35">
        <v>545724</v>
      </c>
      <c r="D275" s="34"/>
      <c r="E275" s="34"/>
      <c r="F275" s="62"/>
    </row>
    <row r="276" spans="2:6">
      <c r="B276" s="28" t="s">
        <v>195</v>
      </c>
      <c r="C276" s="35">
        <v>677744.94</v>
      </c>
      <c r="D276" s="34"/>
      <c r="E276" s="34"/>
    </row>
    <row r="277" spans="2:6">
      <c r="B277" s="28" t="s">
        <v>196</v>
      </c>
      <c r="C277" s="35">
        <v>10421.99</v>
      </c>
      <c r="D277" s="34"/>
      <c r="E277" s="34"/>
      <c r="F277" s="62"/>
    </row>
    <row r="278" spans="2:6">
      <c r="B278" s="28"/>
      <c r="C278" s="35"/>
      <c r="D278" s="34"/>
      <c r="E278" s="34"/>
    </row>
    <row r="279" spans="2:6" ht="25.5">
      <c r="B279" s="105" t="s">
        <v>197</v>
      </c>
      <c r="C279" s="34"/>
      <c r="D279" s="34"/>
      <c r="E279" s="34"/>
    </row>
    <row r="280" spans="2:6">
      <c r="B280" s="28" t="s">
        <v>198</v>
      </c>
      <c r="C280" s="35">
        <v>6874438.7999999998</v>
      </c>
      <c r="D280" s="34"/>
      <c r="E280" s="34"/>
    </row>
    <row r="281" spans="2:6">
      <c r="B281" s="28" t="s">
        <v>199</v>
      </c>
      <c r="C281" s="35">
        <v>6593590.4699999997</v>
      </c>
      <c r="D281" s="34"/>
      <c r="E281" s="34"/>
    </row>
    <row r="282" spans="2:6">
      <c r="B282" s="28" t="s">
        <v>200</v>
      </c>
      <c r="C282" s="35">
        <v>2491400.8199999998</v>
      </c>
      <c r="D282" s="34"/>
      <c r="E282" s="34"/>
    </row>
    <row r="283" spans="2:6">
      <c r="B283" s="28" t="s">
        <v>201</v>
      </c>
      <c r="C283" s="35">
        <v>682933777</v>
      </c>
      <c r="D283" s="34"/>
      <c r="E283" s="34"/>
    </row>
    <row r="284" spans="2:6">
      <c r="B284" s="28" t="s">
        <v>202</v>
      </c>
      <c r="C284" s="35">
        <v>23446648.120000001</v>
      </c>
      <c r="D284" s="34"/>
      <c r="E284" s="34"/>
    </row>
    <row r="285" spans="2:6">
      <c r="B285" s="28" t="s">
        <v>203</v>
      </c>
      <c r="C285" s="35">
        <v>54672510.619999997</v>
      </c>
      <c r="D285" s="34"/>
      <c r="E285" s="34"/>
    </row>
    <row r="286" spans="2:6">
      <c r="B286" s="28" t="s">
        <v>204</v>
      </c>
      <c r="C286" s="35">
        <v>1186731.3</v>
      </c>
      <c r="D286" s="34"/>
      <c r="E286" s="34"/>
    </row>
    <row r="287" spans="2:6">
      <c r="B287" s="28" t="s">
        <v>205</v>
      </c>
      <c r="C287" s="35">
        <v>452544.1</v>
      </c>
      <c r="D287" s="34"/>
      <c r="E287" s="34"/>
    </row>
    <row r="288" spans="2:6">
      <c r="B288" s="28"/>
      <c r="C288" s="35"/>
      <c r="D288" s="34"/>
      <c r="E288" s="34"/>
    </row>
    <row r="289" spans="2:5">
      <c r="B289" s="30"/>
      <c r="C289" s="36"/>
      <c r="D289" s="36"/>
      <c r="E289" s="36"/>
    </row>
    <row r="290" spans="2:5">
      <c r="C290" s="77">
        <f>SUM(C262:C289)</f>
        <v>854455820.05999994</v>
      </c>
      <c r="D290" s="90"/>
      <c r="E290" s="91"/>
    </row>
    <row r="293" spans="2:5">
      <c r="B293" s="103" t="s">
        <v>206</v>
      </c>
      <c r="C293" s="104" t="s">
        <v>8</v>
      </c>
      <c r="D293" s="23" t="s">
        <v>179</v>
      </c>
      <c r="E293" s="23" t="s">
        <v>48</v>
      </c>
    </row>
    <row r="294" spans="2:5" ht="25.5">
      <c r="B294" s="106" t="s">
        <v>207</v>
      </c>
      <c r="C294" s="57"/>
      <c r="D294" s="57"/>
      <c r="E294" s="57"/>
    </row>
    <row r="295" spans="2:5">
      <c r="B295" s="107" t="s">
        <v>208</v>
      </c>
      <c r="C295" s="35">
        <v>6167200.21</v>
      </c>
      <c r="D295" s="34"/>
      <c r="E295" s="34"/>
    </row>
    <row r="296" spans="2:5">
      <c r="B296" s="107"/>
      <c r="C296" s="35"/>
      <c r="D296" s="34"/>
      <c r="E296" s="34"/>
    </row>
    <row r="297" spans="2:5">
      <c r="B297" s="30"/>
      <c r="C297" s="36"/>
      <c r="D297" s="36"/>
      <c r="E297" s="36"/>
    </row>
    <row r="298" spans="2:5">
      <c r="C298" s="37">
        <f>SUM(C295:C297)</f>
        <v>6167200.21</v>
      </c>
      <c r="D298" s="90"/>
      <c r="E298" s="91"/>
    </row>
    <row r="302" spans="2:5">
      <c r="B302" s="16" t="s">
        <v>209</v>
      </c>
    </row>
    <row r="304" spans="2:5">
      <c r="B304" s="103" t="s">
        <v>210</v>
      </c>
      <c r="C304" s="104" t="s">
        <v>8</v>
      </c>
      <c r="D304" s="23" t="s">
        <v>211</v>
      </c>
      <c r="E304" s="23" t="s">
        <v>212</v>
      </c>
    </row>
    <row r="305" spans="2:5">
      <c r="B305" s="24" t="s">
        <v>213</v>
      </c>
      <c r="C305" s="57"/>
      <c r="D305" s="57"/>
      <c r="E305" s="57">
        <v>0</v>
      </c>
    </row>
    <row r="306" spans="2:5" ht="51">
      <c r="B306" s="108" t="s">
        <v>214</v>
      </c>
      <c r="C306" s="109">
        <v>450779136.14999998</v>
      </c>
      <c r="D306" s="110">
        <v>0.51380000000000003</v>
      </c>
      <c r="E306" s="111" t="s">
        <v>215</v>
      </c>
    </row>
    <row r="307" spans="2:5">
      <c r="B307" s="108" t="s">
        <v>216</v>
      </c>
      <c r="C307" s="109">
        <v>2432649.8199999998</v>
      </c>
      <c r="D307" s="110">
        <v>2.8E-3</v>
      </c>
      <c r="E307" s="111"/>
    </row>
    <row r="308" spans="2:5">
      <c r="B308" s="108" t="s">
        <v>217</v>
      </c>
      <c r="C308" s="109">
        <v>150000</v>
      </c>
      <c r="D308" s="110">
        <v>2.0000000000000001E-4</v>
      </c>
      <c r="E308" s="111"/>
    </row>
    <row r="309" spans="2:5">
      <c r="B309" s="108" t="s">
        <v>218</v>
      </c>
      <c r="C309" s="109">
        <v>57019100.450000003</v>
      </c>
      <c r="D309" s="110">
        <v>6.5000000000000002E-2</v>
      </c>
      <c r="E309" s="111"/>
    </row>
    <row r="310" spans="2:5">
      <c r="B310" s="108" t="s">
        <v>219</v>
      </c>
      <c r="C310" s="109">
        <v>3198970.49</v>
      </c>
      <c r="D310" s="110">
        <v>3.5999999999999999E-3</v>
      </c>
      <c r="E310" s="111"/>
    </row>
    <row r="311" spans="2:5">
      <c r="B311" s="108" t="s">
        <v>220</v>
      </c>
      <c r="C311" s="109">
        <v>63638446.310000002</v>
      </c>
      <c r="D311" s="110">
        <v>7.2499999999999995E-2</v>
      </c>
      <c r="E311" s="111"/>
    </row>
    <row r="312" spans="2:5">
      <c r="B312" s="108" t="s">
        <v>221</v>
      </c>
      <c r="C312" s="109">
        <v>26213726.59</v>
      </c>
      <c r="D312" s="110">
        <v>2.9899999999999999E-2</v>
      </c>
      <c r="E312" s="111"/>
    </row>
    <row r="313" spans="2:5">
      <c r="B313" s="108" t="s">
        <v>222</v>
      </c>
      <c r="C313" s="109">
        <v>10476886.82</v>
      </c>
      <c r="D313" s="110">
        <v>1.1900000000000001E-2</v>
      </c>
      <c r="E313" s="111"/>
    </row>
    <row r="314" spans="2:5">
      <c r="B314" s="108" t="s">
        <v>223</v>
      </c>
      <c r="C314" s="109">
        <v>2345253.2000000002</v>
      </c>
      <c r="D314" s="110">
        <v>2.7000000000000001E-3</v>
      </c>
      <c r="E314" s="111"/>
    </row>
    <row r="315" spans="2:5">
      <c r="B315" s="108" t="s">
        <v>224</v>
      </c>
      <c r="C315" s="109">
        <v>30037338.239999998</v>
      </c>
      <c r="D315" s="110">
        <v>3.4200000000000001E-2</v>
      </c>
      <c r="E315" s="111"/>
    </row>
    <row r="316" spans="2:5">
      <c r="B316" s="108" t="s">
        <v>225</v>
      </c>
      <c r="C316" s="109">
        <v>6295100</v>
      </c>
      <c r="D316" s="110">
        <v>7.1999999999999998E-3</v>
      </c>
      <c r="E316" s="111"/>
    </row>
    <row r="317" spans="2:5">
      <c r="B317" s="108" t="s">
        <v>226</v>
      </c>
      <c r="C317" s="109">
        <v>34600411.32</v>
      </c>
      <c r="D317" s="110">
        <v>3.9399999999999998E-2</v>
      </c>
      <c r="E317" s="111"/>
    </row>
    <row r="318" spans="2:5">
      <c r="B318" s="108" t="s">
        <v>227</v>
      </c>
      <c r="C318" s="109">
        <v>371416.32000000001</v>
      </c>
      <c r="D318" s="110">
        <v>4.0000000000000002E-4</v>
      </c>
      <c r="E318" s="111"/>
    </row>
    <row r="319" spans="2:5">
      <c r="B319" s="108" t="s">
        <v>228</v>
      </c>
      <c r="C319" s="109">
        <v>1911050.48</v>
      </c>
      <c r="D319" s="110">
        <v>2.2000000000000001E-3</v>
      </c>
      <c r="E319" s="111"/>
    </row>
    <row r="320" spans="2:5">
      <c r="B320" s="108" t="s">
        <v>229</v>
      </c>
      <c r="C320" s="109">
        <v>252848.74</v>
      </c>
      <c r="D320" s="110">
        <v>2.9999999999999997E-4</v>
      </c>
      <c r="E320" s="111"/>
    </row>
    <row r="321" spans="2:5">
      <c r="B321" s="108" t="s">
        <v>230</v>
      </c>
      <c r="C321" s="109">
        <v>957966.35</v>
      </c>
      <c r="D321" s="110">
        <v>1.1000000000000001E-3</v>
      </c>
      <c r="E321" s="111"/>
    </row>
    <row r="322" spans="2:5">
      <c r="B322" s="108" t="s">
        <v>231</v>
      </c>
      <c r="C322" s="109">
        <v>7066.21</v>
      </c>
      <c r="D322" s="110">
        <v>0</v>
      </c>
      <c r="E322" s="111"/>
    </row>
    <row r="323" spans="2:5">
      <c r="B323" s="108" t="s">
        <v>232</v>
      </c>
      <c r="C323" s="109">
        <v>1562341.09</v>
      </c>
      <c r="D323" s="110">
        <v>1.8E-3</v>
      </c>
      <c r="E323" s="111"/>
    </row>
    <row r="324" spans="2:5">
      <c r="B324" s="108" t="s">
        <v>233</v>
      </c>
      <c r="C324" s="109">
        <v>216641.42</v>
      </c>
      <c r="D324" s="110">
        <v>2.0000000000000001E-4</v>
      </c>
      <c r="E324" s="111"/>
    </row>
    <row r="325" spans="2:5">
      <c r="B325" s="108" t="s">
        <v>234</v>
      </c>
      <c r="C325" s="109">
        <v>350225.28</v>
      </c>
      <c r="D325" s="110">
        <v>4.0000000000000002E-4</v>
      </c>
      <c r="E325" s="111"/>
    </row>
    <row r="326" spans="2:5">
      <c r="B326" s="108" t="s">
        <v>235</v>
      </c>
      <c r="C326" s="109">
        <v>33614519.520000003</v>
      </c>
      <c r="D326" s="110">
        <v>3.8300000000000001E-2</v>
      </c>
      <c r="E326" s="111"/>
    </row>
    <row r="327" spans="2:5">
      <c r="B327" s="108" t="s">
        <v>236</v>
      </c>
      <c r="C327" s="109">
        <v>3110002.76</v>
      </c>
      <c r="D327" s="110">
        <v>3.5000000000000001E-3</v>
      </c>
      <c r="E327" s="111"/>
    </row>
    <row r="328" spans="2:5">
      <c r="B328" s="108" t="s">
        <v>237</v>
      </c>
      <c r="C328" s="109">
        <v>470416.13</v>
      </c>
      <c r="D328" s="110">
        <v>5.0000000000000001E-4</v>
      </c>
      <c r="E328" s="111"/>
    </row>
    <row r="329" spans="2:5">
      <c r="B329" s="108" t="s">
        <v>238</v>
      </c>
      <c r="C329" s="109">
        <v>1622</v>
      </c>
      <c r="D329" s="110">
        <v>0</v>
      </c>
      <c r="E329" s="111"/>
    </row>
    <row r="330" spans="2:5">
      <c r="B330" s="108" t="s">
        <v>239</v>
      </c>
      <c r="C330" s="109">
        <v>5842</v>
      </c>
      <c r="D330" s="110">
        <v>0</v>
      </c>
      <c r="E330" s="111"/>
    </row>
    <row r="331" spans="2:5">
      <c r="B331" s="108" t="s">
        <v>240</v>
      </c>
      <c r="C331" s="109">
        <v>2504.4699999999998</v>
      </c>
      <c r="D331" s="110">
        <v>0</v>
      </c>
      <c r="E331" s="111"/>
    </row>
    <row r="332" spans="2:5">
      <c r="B332" s="108" t="s">
        <v>241</v>
      </c>
      <c r="C332" s="109">
        <v>1122</v>
      </c>
      <c r="D332" s="110">
        <v>0</v>
      </c>
      <c r="E332" s="111"/>
    </row>
    <row r="333" spans="2:5">
      <c r="B333" s="108" t="s">
        <v>242</v>
      </c>
      <c r="C333" s="109">
        <v>3524.32</v>
      </c>
      <c r="D333" s="110">
        <v>0</v>
      </c>
      <c r="E333" s="111"/>
    </row>
    <row r="334" spans="2:5">
      <c r="B334" s="108" t="s">
        <v>243</v>
      </c>
      <c r="C334" s="109">
        <v>184396.22</v>
      </c>
      <c r="D334" s="110">
        <v>2.0000000000000001E-4</v>
      </c>
      <c r="E334" s="111"/>
    </row>
    <row r="335" spans="2:5">
      <c r="B335" s="108" t="s">
        <v>244</v>
      </c>
      <c r="C335" s="109">
        <v>18009.47</v>
      </c>
      <c r="D335" s="110">
        <v>0</v>
      </c>
      <c r="E335" s="111"/>
    </row>
    <row r="336" spans="2:5">
      <c r="B336" s="108" t="s">
        <v>245</v>
      </c>
      <c r="C336" s="109">
        <v>225403.26</v>
      </c>
      <c r="D336" s="110">
        <v>2.9999999999999997E-4</v>
      </c>
      <c r="E336" s="111"/>
    </row>
    <row r="337" spans="2:5">
      <c r="B337" s="108" t="s">
        <v>246</v>
      </c>
      <c r="C337" s="109">
        <v>46286.27</v>
      </c>
      <c r="D337" s="110">
        <v>1E-4</v>
      </c>
      <c r="E337" s="111"/>
    </row>
    <row r="338" spans="2:5">
      <c r="B338" s="108" t="s">
        <v>247</v>
      </c>
      <c r="C338" s="109">
        <v>468.2</v>
      </c>
      <c r="D338" s="110">
        <v>0</v>
      </c>
      <c r="E338" s="111"/>
    </row>
    <row r="339" spans="2:5">
      <c r="B339" s="108" t="s">
        <v>248</v>
      </c>
      <c r="C339" s="109">
        <v>96377.68</v>
      </c>
      <c r="D339" s="110">
        <v>1E-4</v>
      </c>
      <c r="E339" s="111"/>
    </row>
    <row r="340" spans="2:5">
      <c r="B340" s="108" t="s">
        <v>249</v>
      </c>
      <c r="C340" s="109">
        <v>101862.85</v>
      </c>
      <c r="D340" s="110">
        <v>1E-4</v>
      </c>
      <c r="E340" s="111"/>
    </row>
    <row r="341" spans="2:5">
      <c r="B341" s="108" t="s">
        <v>250</v>
      </c>
      <c r="C341" s="109">
        <v>8965</v>
      </c>
      <c r="D341" s="110">
        <v>0</v>
      </c>
      <c r="E341" s="111"/>
    </row>
    <row r="342" spans="2:5">
      <c r="B342" s="108" t="s">
        <v>251</v>
      </c>
      <c r="C342" s="109">
        <v>1925.6</v>
      </c>
      <c r="D342" s="110">
        <v>0</v>
      </c>
      <c r="E342" s="111"/>
    </row>
    <row r="343" spans="2:5">
      <c r="B343" s="108" t="s">
        <v>252</v>
      </c>
      <c r="C343" s="109">
        <v>4128300.83</v>
      </c>
      <c r="D343" s="110">
        <v>4.7000000000000002E-3</v>
      </c>
      <c r="E343" s="111"/>
    </row>
    <row r="344" spans="2:5">
      <c r="B344" s="108" t="s">
        <v>253</v>
      </c>
      <c r="C344" s="109">
        <v>431137.02</v>
      </c>
      <c r="D344" s="110">
        <v>5.0000000000000001E-4</v>
      </c>
      <c r="E344" s="111"/>
    </row>
    <row r="345" spans="2:5">
      <c r="B345" s="108" t="s">
        <v>254</v>
      </c>
      <c r="C345" s="109">
        <v>60500.58</v>
      </c>
      <c r="D345" s="110">
        <v>1E-4</v>
      </c>
      <c r="E345" s="111"/>
    </row>
    <row r="346" spans="2:5">
      <c r="B346" s="108" t="s">
        <v>255</v>
      </c>
      <c r="C346" s="109">
        <v>1023324.94</v>
      </c>
      <c r="D346" s="110">
        <v>1.1999999999999999E-3</v>
      </c>
      <c r="E346" s="111"/>
    </row>
    <row r="347" spans="2:5">
      <c r="B347" s="108" t="s">
        <v>256</v>
      </c>
      <c r="C347" s="109">
        <v>1640.64</v>
      </c>
      <c r="D347" s="110">
        <v>0</v>
      </c>
      <c r="E347" s="111"/>
    </row>
    <row r="348" spans="2:5">
      <c r="B348" s="108" t="s">
        <v>257</v>
      </c>
      <c r="C348" s="109">
        <v>299569.46000000002</v>
      </c>
      <c r="D348" s="110">
        <v>2.9999999999999997E-4</v>
      </c>
      <c r="E348" s="111"/>
    </row>
    <row r="349" spans="2:5">
      <c r="B349" s="108" t="s">
        <v>258</v>
      </c>
      <c r="C349" s="109">
        <v>45931.62</v>
      </c>
      <c r="D349" s="110">
        <v>1E-4</v>
      </c>
      <c r="E349" s="111"/>
    </row>
    <row r="350" spans="2:5">
      <c r="B350" s="108" t="s">
        <v>259</v>
      </c>
      <c r="C350" s="109">
        <v>4286.6899999999996</v>
      </c>
      <c r="D350" s="110">
        <v>0</v>
      </c>
      <c r="E350" s="111"/>
    </row>
    <row r="351" spans="2:5">
      <c r="B351" s="108" t="s">
        <v>260</v>
      </c>
      <c r="C351" s="109">
        <v>668892.01</v>
      </c>
      <c r="D351" s="110">
        <v>8.0000000000000004E-4</v>
      </c>
      <c r="E351" s="111"/>
    </row>
    <row r="352" spans="2:5">
      <c r="B352" s="108" t="s">
        <v>261</v>
      </c>
      <c r="C352" s="109">
        <v>13136.51</v>
      </c>
      <c r="D352" s="110">
        <v>0</v>
      </c>
      <c r="E352" s="111"/>
    </row>
    <row r="353" spans="2:5">
      <c r="B353" s="108" t="s">
        <v>262</v>
      </c>
      <c r="C353" s="109">
        <v>220</v>
      </c>
      <c r="D353" s="110">
        <v>0</v>
      </c>
      <c r="E353" s="111"/>
    </row>
    <row r="354" spans="2:5">
      <c r="B354" s="108" t="s">
        <v>263</v>
      </c>
      <c r="C354" s="109">
        <v>168278.39999999999</v>
      </c>
      <c r="D354" s="110">
        <v>2.0000000000000001E-4</v>
      </c>
      <c r="E354" s="111"/>
    </row>
    <row r="355" spans="2:5">
      <c r="B355" s="108" t="s">
        <v>264</v>
      </c>
      <c r="C355" s="109">
        <v>1734387</v>
      </c>
      <c r="D355" s="110">
        <v>2E-3</v>
      </c>
      <c r="E355" s="111"/>
    </row>
    <row r="356" spans="2:5">
      <c r="B356" s="108" t="s">
        <v>265</v>
      </c>
      <c r="C356" s="109">
        <v>190945.75</v>
      </c>
      <c r="D356" s="110">
        <v>2.0000000000000001E-4</v>
      </c>
      <c r="E356" s="111"/>
    </row>
    <row r="357" spans="2:5">
      <c r="B357" s="108" t="s">
        <v>266</v>
      </c>
      <c r="C357" s="109">
        <v>100496.36</v>
      </c>
      <c r="D357" s="110">
        <v>1E-4</v>
      </c>
      <c r="E357" s="111"/>
    </row>
    <row r="358" spans="2:5">
      <c r="B358" s="108" t="s">
        <v>267</v>
      </c>
      <c r="C358" s="109">
        <v>423728.5</v>
      </c>
      <c r="D358" s="110">
        <v>5.0000000000000001E-4</v>
      </c>
      <c r="E358" s="111"/>
    </row>
    <row r="359" spans="2:5">
      <c r="B359" s="108" t="s">
        <v>268</v>
      </c>
      <c r="C359" s="109">
        <v>28660</v>
      </c>
      <c r="D359" s="110">
        <v>0</v>
      </c>
      <c r="E359" s="111"/>
    </row>
    <row r="360" spans="2:5">
      <c r="B360" s="108" t="s">
        <v>269</v>
      </c>
      <c r="C360" s="109">
        <v>4538133.9800000004</v>
      </c>
      <c r="D360" s="110">
        <v>5.1999999999999998E-3</v>
      </c>
      <c r="E360" s="111"/>
    </row>
    <row r="361" spans="2:5">
      <c r="B361" s="108" t="s">
        <v>270</v>
      </c>
      <c r="C361" s="109">
        <v>56175.88</v>
      </c>
      <c r="D361" s="110">
        <v>1E-4</v>
      </c>
      <c r="E361" s="111"/>
    </row>
    <row r="362" spans="2:5">
      <c r="B362" s="108" t="s">
        <v>271</v>
      </c>
      <c r="C362" s="109">
        <v>1835723.37</v>
      </c>
      <c r="D362" s="110">
        <v>2.0999999999999999E-3</v>
      </c>
      <c r="E362" s="111"/>
    </row>
    <row r="363" spans="2:5">
      <c r="B363" s="108" t="s">
        <v>272</v>
      </c>
      <c r="C363" s="109">
        <v>80191.66</v>
      </c>
      <c r="D363" s="110">
        <v>1E-4</v>
      </c>
      <c r="E363" s="111"/>
    </row>
    <row r="364" spans="2:5">
      <c r="B364" s="108" t="s">
        <v>273</v>
      </c>
      <c r="C364" s="109">
        <v>3808804.16</v>
      </c>
      <c r="D364" s="110">
        <v>4.3E-3</v>
      </c>
      <c r="E364" s="111"/>
    </row>
    <row r="365" spans="2:5">
      <c r="B365" s="108" t="s">
        <v>274</v>
      </c>
      <c r="C365" s="109">
        <v>4497764.47</v>
      </c>
      <c r="D365" s="110">
        <v>5.1000000000000004E-3</v>
      </c>
      <c r="E365" s="111"/>
    </row>
    <row r="366" spans="2:5">
      <c r="B366" s="108" t="s">
        <v>275</v>
      </c>
      <c r="C366" s="109">
        <v>688894.95</v>
      </c>
      <c r="D366" s="110">
        <v>8.0000000000000004E-4</v>
      </c>
      <c r="E366" s="111"/>
    </row>
    <row r="367" spans="2:5">
      <c r="B367" s="108" t="s">
        <v>276</v>
      </c>
      <c r="C367" s="109">
        <v>182313.94</v>
      </c>
      <c r="D367" s="110">
        <v>2.0000000000000001E-4</v>
      </c>
      <c r="E367" s="111"/>
    </row>
    <row r="368" spans="2:5">
      <c r="B368" s="108" t="s">
        <v>277</v>
      </c>
      <c r="C368" s="109">
        <v>148780.5</v>
      </c>
      <c r="D368" s="110">
        <v>2.0000000000000001E-4</v>
      </c>
      <c r="E368" s="111"/>
    </row>
    <row r="369" spans="2:5">
      <c r="B369" s="108" t="s">
        <v>278</v>
      </c>
      <c r="C369" s="109">
        <v>5951964.2599999998</v>
      </c>
      <c r="D369" s="110">
        <v>6.7999999999999996E-3</v>
      </c>
      <c r="E369" s="111"/>
    </row>
    <row r="370" spans="2:5">
      <c r="B370" s="108" t="s">
        <v>279</v>
      </c>
      <c r="C370" s="109">
        <v>1742816.73</v>
      </c>
      <c r="D370" s="110">
        <v>2E-3</v>
      </c>
      <c r="E370" s="111"/>
    </row>
    <row r="371" spans="2:5">
      <c r="B371" s="108" t="s">
        <v>280</v>
      </c>
      <c r="C371" s="109">
        <v>3401432.4</v>
      </c>
      <c r="D371" s="110">
        <v>3.8999999999999998E-3</v>
      </c>
      <c r="E371" s="111"/>
    </row>
    <row r="372" spans="2:5">
      <c r="B372" s="108" t="s">
        <v>281</v>
      </c>
      <c r="C372" s="109">
        <v>12411989.689999999</v>
      </c>
      <c r="D372" s="110">
        <v>1.41E-2</v>
      </c>
      <c r="E372" s="111"/>
    </row>
    <row r="373" spans="2:5">
      <c r="B373" s="108" t="s">
        <v>282</v>
      </c>
      <c r="C373" s="109">
        <v>2270682.02</v>
      </c>
      <c r="D373" s="110">
        <v>2.5999999999999999E-3</v>
      </c>
      <c r="E373" s="111"/>
    </row>
    <row r="374" spans="2:5">
      <c r="B374" s="108" t="s">
        <v>283</v>
      </c>
      <c r="C374" s="109">
        <v>1158538.6100000001</v>
      </c>
      <c r="D374" s="110">
        <v>1.2999999999999999E-3</v>
      </c>
      <c r="E374" s="111"/>
    </row>
    <row r="375" spans="2:5">
      <c r="B375" s="108" t="s">
        <v>284</v>
      </c>
      <c r="C375" s="109">
        <v>21740</v>
      </c>
      <c r="D375" s="110">
        <v>0</v>
      </c>
      <c r="E375" s="111"/>
    </row>
    <row r="376" spans="2:5">
      <c r="B376" s="108" t="s">
        <v>285</v>
      </c>
      <c r="C376" s="109">
        <v>19953632.469999999</v>
      </c>
      <c r="D376" s="110">
        <v>2.2700000000000001E-2</v>
      </c>
      <c r="E376" s="111"/>
    </row>
    <row r="377" spans="2:5">
      <c r="B377" s="108" t="s">
        <v>286</v>
      </c>
      <c r="C377" s="109">
        <v>1141658.54</v>
      </c>
      <c r="D377" s="110">
        <v>1.2999999999999999E-3</v>
      </c>
      <c r="E377" s="111"/>
    </row>
    <row r="378" spans="2:5">
      <c r="B378" s="108" t="s">
        <v>287</v>
      </c>
      <c r="C378" s="109">
        <v>961316.39</v>
      </c>
      <c r="D378" s="110">
        <v>1.1000000000000001E-3</v>
      </c>
      <c r="E378" s="111"/>
    </row>
    <row r="379" spans="2:5">
      <c r="B379" s="108" t="s">
        <v>288</v>
      </c>
      <c r="C379" s="109">
        <v>1440615.28</v>
      </c>
      <c r="D379" s="110">
        <v>1.6000000000000001E-3</v>
      </c>
      <c r="E379" s="111"/>
    </row>
    <row r="380" spans="2:5">
      <c r="B380" s="108" t="s">
        <v>289</v>
      </c>
      <c r="C380" s="109">
        <v>898567.42</v>
      </c>
      <c r="D380" s="110">
        <v>1E-3</v>
      </c>
      <c r="E380" s="111"/>
    </row>
    <row r="381" spans="2:5">
      <c r="B381" s="108" t="s">
        <v>290</v>
      </c>
      <c r="C381" s="109">
        <v>1751273.2</v>
      </c>
      <c r="D381" s="110">
        <v>2E-3</v>
      </c>
      <c r="E381" s="111"/>
    </row>
    <row r="382" spans="2:5">
      <c r="B382" s="108" t="s">
        <v>291</v>
      </c>
      <c r="C382" s="109">
        <v>201304.72</v>
      </c>
      <c r="D382" s="110">
        <v>2.0000000000000001E-4</v>
      </c>
      <c r="E382" s="111"/>
    </row>
    <row r="383" spans="2:5">
      <c r="B383" s="108" t="s">
        <v>292</v>
      </c>
      <c r="C383" s="109">
        <v>1204780.08</v>
      </c>
      <c r="D383" s="110">
        <v>1.4E-3</v>
      </c>
      <c r="E383" s="111"/>
    </row>
    <row r="384" spans="2:5">
      <c r="B384" s="108" t="s">
        <v>293</v>
      </c>
      <c r="C384" s="109">
        <v>1137565.25</v>
      </c>
      <c r="D384" s="110">
        <v>1.2999999999999999E-3</v>
      </c>
      <c r="E384" s="111"/>
    </row>
    <row r="385" spans="2:5">
      <c r="B385" s="108" t="s">
        <v>294</v>
      </c>
      <c r="C385" s="109">
        <v>100000</v>
      </c>
      <c r="D385" s="110">
        <v>1E-4</v>
      </c>
      <c r="E385" s="111"/>
    </row>
    <row r="386" spans="2:5">
      <c r="B386" s="108" t="s">
        <v>295</v>
      </c>
      <c r="C386" s="109">
        <v>247080</v>
      </c>
      <c r="D386" s="110">
        <v>2.9999999999999997E-4</v>
      </c>
      <c r="E386" s="111"/>
    </row>
    <row r="387" spans="2:5">
      <c r="B387" s="108" t="s">
        <v>296</v>
      </c>
      <c r="C387" s="109">
        <v>172693.6</v>
      </c>
      <c r="D387" s="110">
        <v>2.0000000000000001E-4</v>
      </c>
      <c r="E387" s="111"/>
    </row>
    <row r="388" spans="2:5">
      <c r="B388" s="108" t="s">
        <v>297</v>
      </c>
      <c r="C388" s="109">
        <v>443560.88</v>
      </c>
      <c r="D388" s="110">
        <v>5.0000000000000001E-4</v>
      </c>
      <c r="E388" s="111"/>
    </row>
    <row r="389" spans="2:5">
      <c r="B389" s="108" t="s">
        <v>298</v>
      </c>
      <c r="C389" s="109">
        <v>759590.28</v>
      </c>
      <c r="D389" s="110">
        <v>8.9999999999999998E-4</v>
      </c>
      <c r="E389" s="111"/>
    </row>
    <row r="390" spans="2:5">
      <c r="B390" s="108" t="s">
        <v>299</v>
      </c>
      <c r="C390" s="109">
        <v>27664</v>
      </c>
      <c r="D390" s="110">
        <v>0</v>
      </c>
      <c r="E390" s="111"/>
    </row>
    <row r="391" spans="2:5">
      <c r="B391" s="108" t="s">
        <v>300</v>
      </c>
      <c r="C391" s="109">
        <v>1067403.3999999999</v>
      </c>
      <c r="D391" s="110">
        <v>1.1999999999999999E-3</v>
      </c>
      <c r="E391" s="111"/>
    </row>
    <row r="392" spans="2:5">
      <c r="B392" s="108" t="s">
        <v>301</v>
      </c>
      <c r="C392" s="109">
        <v>355428.82</v>
      </c>
      <c r="D392" s="110">
        <v>4.0000000000000002E-4</v>
      </c>
      <c r="E392" s="111"/>
    </row>
    <row r="393" spans="2:5">
      <c r="B393" s="108" t="s">
        <v>302</v>
      </c>
      <c r="C393" s="109">
        <v>3128788.8</v>
      </c>
      <c r="D393" s="110">
        <v>3.5999999999999999E-3</v>
      </c>
      <c r="E393" s="111"/>
    </row>
    <row r="394" spans="2:5">
      <c r="B394" s="108" t="s">
        <v>303</v>
      </c>
      <c r="C394" s="109">
        <v>2955182.32</v>
      </c>
      <c r="D394" s="110">
        <v>3.3999999999999998E-3</v>
      </c>
      <c r="E394" s="111"/>
    </row>
    <row r="395" spans="2:5">
      <c r="B395" s="108" t="s">
        <v>304</v>
      </c>
      <c r="C395" s="109">
        <v>5055.0600000000004</v>
      </c>
      <c r="D395" s="110">
        <v>0</v>
      </c>
      <c r="E395" s="111"/>
    </row>
    <row r="396" spans="2:5">
      <c r="B396" s="108" t="s">
        <v>305</v>
      </c>
      <c r="C396" s="109">
        <v>2726090.28</v>
      </c>
      <c r="D396" s="110">
        <v>3.0999999999999999E-3</v>
      </c>
      <c r="E396" s="111"/>
    </row>
    <row r="397" spans="2:5">
      <c r="B397" s="108" t="s">
        <v>306</v>
      </c>
      <c r="C397" s="109">
        <v>10506742.619999999</v>
      </c>
      <c r="D397" s="110">
        <v>1.2E-2</v>
      </c>
      <c r="E397" s="111"/>
    </row>
    <row r="398" spans="2:5">
      <c r="B398" s="108" t="s">
        <v>307</v>
      </c>
      <c r="C398" s="109">
        <v>164650.23999999999</v>
      </c>
      <c r="D398" s="110">
        <v>2.0000000000000001E-4</v>
      </c>
      <c r="E398" s="111"/>
    </row>
    <row r="399" spans="2:5">
      <c r="B399" s="108" t="s">
        <v>308</v>
      </c>
      <c r="C399" s="109">
        <v>2198383.06</v>
      </c>
      <c r="D399" s="110">
        <v>2.5000000000000001E-3</v>
      </c>
      <c r="E399" s="111"/>
    </row>
    <row r="400" spans="2:5">
      <c r="B400" s="108" t="s">
        <v>309</v>
      </c>
      <c r="C400" s="109">
        <v>5367859</v>
      </c>
      <c r="D400" s="110">
        <v>6.1000000000000004E-3</v>
      </c>
      <c r="E400" s="111"/>
    </row>
    <row r="401" spans="2:5">
      <c r="B401" s="108" t="s">
        <v>310</v>
      </c>
      <c r="C401" s="109">
        <v>3431829.41</v>
      </c>
      <c r="D401" s="110">
        <v>3.8999999999999998E-3</v>
      </c>
      <c r="E401" s="111"/>
    </row>
    <row r="402" spans="2:5">
      <c r="B402" s="108" t="s">
        <v>311</v>
      </c>
      <c r="C402" s="109">
        <v>181403</v>
      </c>
      <c r="D402" s="110">
        <v>2.0000000000000001E-4</v>
      </c>
      <c r="E402" s="111"/>
    </row>
    <row r="403" spans="2:5">
      <c r="B403" s="108" t="s">
        <v>312</v>
      </c>
      <c r="C403" s="109">
        <v>12858403.800000001</v>
      </c>
      <c r="D403" s="110">
        <v>1.47E-2</v>
      </c>
      <c r="E403" s="111"/>
    </row>
    <row r="404" spans="2:5">
      <c r="B404" s="108" t="s">
        <v>313</v>
      </c>
      <c r="C404" s="109">
        <v>995183.25</v>
      </c>
      <c r="D404" s="110">
        <v>1.1000000000000001E-3</v>
      </c>
      <c r="E404" s="111"/>
    </row>
    <row r="405" spans="2:5">
      <c r="B405" s="108" t="s">
        <v>314</v>
      </c>
      <c r="C405" s="109">
        <v>1340538</v>
      </c>
      <c r="D405" s="110">
        <v>1.5E-3</v>
      </c>
      <c r="E405" s="111"/>
    </row>
    <row r="406" spans="2:5">
      <c r="B406" s="108" t="s">
        <v>315</v>
      </c>
      <c r="C406" s="109">
        <v>2401</v>
      </c>
      <c r="D406" s="110">
        <v>0</v>
      </c>
      <c r="E406" s="111"/>
    </row>
    <row r="407" spans="2:5">
      <c r="B407" s="108" t="s">
        <v>316</v>
      </c>
      <c r="C407" s="109">
        <v>153579</v>
      </c>
      <c r="D407" s="110">
        <v>2.0000000000000001E-4</v>
      </c>
      <c r="E407" s="111"/>
    </row>
    <row r="408" spans="2:5">
      <c r="B408" s="108" t="s">
        <v>317</v>
      </c>
      <c r="C408" s="109">
        <v>7724516.4400000004</v>
      </c>
      <c r="D408" s="110">
        <v>8.8000000000000005E-3</v>
      </c>
      <c r="E408" s="111"/>
    </row>
    <row r="409" spans="2:5">
      <c r="B409" s="108" t="s">
        <v>318</v>
      </c>
      <c r="C409" s="109">
        <v>231238</v>
      </c>
      <c r="D409" s="110">
        <v>2.9999999999999997E-4</v>
      </c>
      <c r="E409" s="111"/>
    </row>
    <row r="410" spans="2:5">
      <c r="B410" s="108" t="s">
        <v>319</v>
      </c>
      <c r="C410" s="109">
        <v>792461.47</v>
      </c>
      <c r="D410" s="110">
        <v>8.9999999999999998E-4</v>
      </c>
      <c r="E410" s="111"/>
    </row>
    <row r="411" spans="2:5">
      <c r="B411" s="108" t="s">
        <v>320</v>
      </c>
      <c r="C411" s="109">
        <v>2347688</v>
      </c>
      <c r="D411" s="110">
        <v>2.7000000000000001E-3</v>
      </c>
      <c r="E411" s="111"/>
    </row>
    <row r="412" spans="2:5">
      <c r="B412" s="108" t="s">
        <v>321</v>
      </c>
      <c r="C412" s="109">
        <v>1416</v>
      </c>
      <c r="D412" s="110">
        <v>0</v>
      </c>
      <c r="E412" s="111"/>
    </row>
    <row r="413" spans="2:5">
      <c r="B413" s="108" t="s">
        <v>322</v>
      </c>
      <c r="C413" s="109">
        <v>724716</v>
      </c>
      <c r="D413" s="110">
        <v>8.0000000000000004E-4</v>
      </c>
      <c r="E413" s="111"/>
    </row>
    <row r="414" spans="2:5">
      <c r="B414" s="108" t="s">
        <v>323</v>
      </c>
      <c r="C414" s="109">
        <v>11459</v>
      </c>
      <c r="D414" s="110">
        <v>0</v>
      </c>
      <c r="E414" s="111"/>
    </row>
    <row r="415" spans="2:5">
      <c r="B415" s="108" t="s">
        <v>324</v>
      </c>
      <c r="C415" s="109">
        <v>120175</v>
      </c>
      <c r="D415" s="110">
        <v>1E-4</v>
      </c>
      <c r="E415" s="111"/>
    </row>
    <row r="416" spans="2:5">
      <c r="B416" s="108" t="s">
        <v>325</v>
      </c>
      <c r="C416" s="109">
        <v>177453</v>
      </c>
      <c r="D416" s="110">
        <v>2.0000000000000001E-4</v>
      </c>
      <c r="E416" s="111"/>
    </row>
    <row r="417" spans="2:7">
      <c r="B417" s="108" t="s">
        <v>326</v>
      </c>
      <c r="C417" s="109">
        <v>401712.92</v>
      </c>
      <c r="D417" s="110">
        <v>5.0000000000000001E-4</v>
      </c>
      <c r="E417" s="111"/>
    </row>
    <row r="418" spans="2:7">
      <c r="B418" s="108" t="s">
        <v>327</v>
      </c>
      <c r="C418" s="109">
        <v>363393.07</v>
      </c>
      <c r="D418" s="110">
        <v>4.0000000000000002E-4</v>
      </c>
      <c r="E418" s="111"/>
    </row>
    <row r="419" spans="2:7">
      <c r="B419" s="108" t="s">
        <v>328</v>
      </c>
      <c r="C419" s="109">
        <v>29736.1</v>
      </c>
      <c r="D419" s="110">
        <v>0</v>
      </c>
      <c r="E419" s="111"/>
    </row>
    <row r="420" spans="2:7">
      <c r="B420" s="108" t="s">
        <v>329</v>
      </c>
      <c r="C420" s="109">
        <v>3707446.79</v>
      </c>
      <c r="D420" s="110">
        <v>4.1999999999999997E-3</v>
      </c>
      <c r="E420" s="111"/>
    </row>
    <row r="421" spans="2:7">
      <c r="B421" s="108"/>
      <c r="C421" s="109"/>
      <c r="D421" s="112"/>
      <c r="E421" s="111"/>
    </row>
    <row r="422" spans="2:7">
      <c r="B422" s="108"/>
      <c r="C422" s="109"/>
      <c r="D422" s="112"/>
      <c r="E422" s="111"/>
    </row>
    <row r="423" spans="2:7">
      <c r="B423" s="30"/>
      <c r="C423" s="36"/>
      <c r="D423" s="36"/>
      <c r="E423" s="36">
        <v>0</v>
      </c>
    </row>
    <row r="424" spans="2:7">
      <c r="C424" s="77">
        <f>SUM(C306:C423)</f>
        <v>877342840.92000067</v>
      </c>
      <c r="D424" s="113">
        <f>SUM(D306:D423)</f>
        <v>0.99979999999999924</v>
      </c>
      <c r="E424" s="23"/>
    </row>
    <row r="426" spans="2:7">
      <c r="F426" s="114"/>
    </row>
    <row r="428" spans="2:7">
      <c r="B428" s="16" t="s">
        <v>330</v>
      </c>
    </row>
    <row r="430" spans="2:7">
      <c r="B430" s="63" t="s">
        <v>331</v>
      </c>
      <c r="C430" s="64" t="s">
        <v>57</v>
      </c>
      <c r="D430" s="101" t="s">
        <v>58</v>
      </c>
      <c r="E430" s="101" t="s">
        <v>332</v>
      </c>
      <c r="F430" s="115" t="s">
        <v>9</v>
      </c>
      <c r="G430" s="64" t="s">
        <v>164</v>
      </c>
    </row>
    <row r="431" spans="2:7">
      <c r="B431" s="78" t="s">
        <v>333</v>
      </c>
      <c r="C431" s="25"/>
      <c r="D431" s="25"/>
      <c r="E431" s="25">
        <v>0</v>
      </c>
      <c r="F431" s="25">
        <v>0</v>
      </c>
      <c r="G431" s="116">
        <v>0</v>
      </c>
    </row>
    <row r="432" spans="2:7">
      <c r="B432" s="117" t="s">
        <v>334</v>
      </c>
      <c r="C432" s="29">
        <v>413653901.01999998</v>
      </c>
      <c r="D432" s="29">
        <v>512361626.13999999</v>
      </c>
      <c r="E432" s="29">
        <v>98707725.120000005</v>
      </c>
      <c r="F432" s="29" t="s">
        <v>335</v>
      </c>
      <c r="G432" s="118" t="s">
        <v>336</v>
      </c>
    </row>
    <row r="433" spans="2:7">
      <c r="B433" s="117" t="s">
        <v>337</v>
      </c>
      <c r="C433" s="29">
        <v>-10333911.67</v>
      </c>
      <c r="D433" s="29">
        <v>-10333911.67</v>
      </c>
      <c r="E433" s="29">
        <v>0</v>
      </c>
      <c r="F433" s="29" t="s">
        <v>338</v>
      </c>
      <c r="G433" s="29" t="s">
        <v>338</v>
      </c>
    </row>
    <row r="434" spans="2:7">
      <c r="B434" s="117" t="s">
        <v>339</v>
      </c>
      <c r="C434" s="29">
        <v>53775405</v>
      </c>
      <c r="D434" s="29">
        <v>53775405</v>
      </c>
      <c r="E434" s="29">
        <v>0</v>
      </c>
      <c r="F434" s="29" t="s">
        <v>335</v>
      </c>
      <c r="G434" s="118" t="s">
        <v>336</v>
      </c>
    </row>
    <row r="435" spans="2:7">
      <c r="B435" s="117" t="s">
        <v>340</v>
      </c>
      <c r="C435" s="29">
        <v>2886339.19</v>
      </c>
      <c r="D435" s="29">
        <v>2886339.19</v>
      </c>
      <c r="E435" s="29">
        <v>0</v>
      </c>
      <c r="F435" s="29" t="s">
        <v>335</v>
      </c>
      <c r="G435" s="118" t="s">
        <v>341</v>
      </c>
    </row>
    <row r="436" spans="2:7">
      <c r="B436" s="117" t="s">
        <v>342</v>
      </c>
      <c r="C436" s="29">
        <v>0</v>
      </c>
      <c r="D436" s="29">
        <v>6490291.9699999997</v>
      </c>
      <c r="E436" s="29">
        <v>6490291.9699999997</v>
      </c>
      <c r="F436" s="29" t="s">
        <v>338</v>
      </c>
      <c r="G436" s="29" t="s">
        <v>338</v>
      </c>
    </row>
    <row r="437" spans="2:7">
      <c r="B437" s="117" t="s">
        <v>343</v>
      </c>
      <c r="C437" s="29">
        <v>3623299.7</v>
      </c>
      <c r="D437" s="29">
        <v>48411009.729999997</v>
      </c>
      <c r="E437" s="29">
        <v>44787710.030000001</v>
      </c>
      <c r="F437" s="29" t="s">
        <v>335</v>
      </c>
      <c r="G437" s="118" t="s">
        <v>344</v>
      </c>
    </row>
    <row r="438" spans="2:7">
      <c r="B438" s="117" t="s">
        <v>345</v>
      </c>
      <c r="C438" s="29">
        <v>5167266.47</v>
      </c>
      <c r="D438" s="29">
        <v>7219581.4500000002</v>
      </c>
      <c r="E438" s="29">
        <v>2052314.98</v>
      </c>
      <c r="F438" s="29" t="s">
        <v>335</v>
      </c>
      <c r="G438" s="118" t="s">
        <v>344</v>
      </c>
    </row>
    <row r="439" spans="2:7">
      <c r="B439" s="117" t="s">
        <v>346</v>
      </c>
      <c r="C439" s="29">
        <v>0</v>
      </c>
      <c r="D439" s="29">
        <v>4992986.99</v>
      </c>
      <c r="E439" s="29">
        <v>4992986.99</v>
      </c>
      <c r="F439" s="29" t="s">
        <v>335</v>
      </c>
      <c r="G439" s="118" t="s">
        <v>347</v>
      </c>
    </row>
    <row r="440" spans="2:7">
      <c r="B440" s="117" t="s">
        <v>348</v>
      </c>
      <c r="C440" s="29">
        <v>1345398.49</v>
      </c>
      <c r="D440" s="29">
        <v>2619598.61</v>
      </c>
      <c r="E440" s="29">
        <v>1274200.1200000001</v>
      </c>
      <c r="F440" s="29" t="s">
        <v>335</v>
      </c>
      <c r="G440" s="118" t="s">
        <v>347</v>
      </c>
    </row>
    <row r="441" spans="2:7">
      <c r="B441" s="117" t="s">
        <v>349</v>
      </c>
      <c r="C441" s="29">
        <v>0</v>
      </c>
      <c r="D441" s="29">
        <v>4769580.1399999997</v>
      </c>
      <c r="E441" s="29">
        <v>4769580.1399999997</v>
      </c>
      <c r="F441" s="29" t="s">
        <v>335</v>
      </c>
      <c r="G441" s="118" t="s">
        <v>347</v>
      </c>
    </row>
    <row r="442" spans="2:7">
      <c r="B442" s="117" t="s">
        <v>350</v>
      </c>
      <c r="C442" s="29">
        <v>1824626.39</v>
      </c>
      <c r="D442" s="29">
        <v>0</v>
      </c>
      <c r="E442" s="29">
        <v>-1824626.39</v>
      </c>
      <c r="F442" s="29" t="s">
        <v>335</v>
      </c>
      <c r="G442" s="118" t="s">
        <v>347</v>
      </c>
    </row>
    <row r="443" spans="2:7">
      <c r="B443" s="117" t="s">
        <v>351</v>
      </c>
      <c r="C443" s="29">
        <v>11875856.48</v>
      </c>
      <c r="D443" s="29">
        <v>7064261.0899999999</v>
      </c>
      <c r="E443" s="29">
        <v>-4811595.3899999997</v>
      </c>
      <c r="F443" s="29" t="s">
        <v>335</v>
      </c>
      <c r="G443" s="118" t="s">
        <v>352</v>
      </c>
    </row>
    <row r="444" spans="2:7">
      <c r="B444" s="117" t="s">
        <v>353</v>
      </c>
      <c r="C444" s="29">
        <v>0</v>
      </c>
      <c r="D444" s="29">
        <v>3875573.93</v>
      </c>
      <c r="E444" s="29">
        <v>3875573.93</v>
      </c>
      <c r="F444" s="29" t="s">
        <v>335</v>
      </c>
      <c r="G444" s="118" t="s">
        <v>347</v>
      </c>
    </row>
    <row r="445" spans="2:7">
      <c r="B445" s="117" t="s">
        <v>354</v>
      </c>
      <c r="C445" s="29">
        <v>0</v>
      </c>
      <c r="D445" s="29">
        <v>1345398.49</v>
      </c>
      <c r="E445" s="29">
        <v>1345398.49</v>
      </c>
      <c r="F445" s="29" t="s">
        <v>335</v>
      </c>
      <c r="G445" s="118" t="s">
        <v>347</v>
      </c>
    </row>
    <row r="446" spans="2:7">
      <c r="B446" s="117" t="s">
        <v>355</v>
      </c>
      <c r="C446" s="29">
        <v>20996428.039999999</v>
      </c>
      <c r="D446" s="29">
        <v>22821054.43</v>
      </c>
      <c r="E446" s="29">
        <v>1824626.39</v>
      </c>
      <c r="F446" s="29" t="s">
        <v>335</v>
      </c>
      <c r="G446" s="118" t="s">
        <v>344</v>
      </c>
    </row>
    <row r="447" spans="2:7">
      <c r="B447" s="117" t="s">
        <v>356</v>
      </c>
      <c r="C447" s="29">
        <v>25141485.399999999</v>
      </c>
      <c r="D447" s="29">
        <v>33310702.539999999</v>
      </c>
      <c r="E447" s="29">
        <v>8169217.1399999997</v>
      </c>
      <c r="F447" s="29" t="s">
        <v>335</v>
      </c>
      <c r="G447" s="118" t="s">
        <v>344</v>
      </c>
    </row>
    <row r="448" spans="2:7">
      <c r="B448" s="117" t="s">
        <v>357</v>
      </c>
      <c r="C448" s="29">
        <v>102980411.64</v>
      </c>
      <c r="D448" s="29">
        <v>102980411.64</v>
      </c>
      <c r="E448" s="29">
        <v>0</v>
      </c>
      <c r="F448" s="29" t="s">
        <v>335</v>
      </c>
      <c r="G448" s="118" t="s">
        <v>344</v>
      </c>
    </row>
    <row r="449" spans="2:7">
      <c r="B449" s="117" t="s">
        <v>358</v>
      </c>
      <c r="C449" s="29">
        <v>46710831.369999997</v>
      </c>
      <c r="D449" s="29">
        <v>50334131.07</v>
      </c>
      <c r="E449" s="29">
        <v>3623299.7</v>
      </c>
      <c r="F449" s="29" t="s">
        <v>335</v>
      </c>
      <c r="G449" s="118" t="s">
        <v>344</v>
      </c>
    </row>
    <row r="450" spans="2:7">
      <c r="B450" s="117" t="s">
        <v>359</v>
      </c>
      <c r="C450" s="29">
        <v>186553430.21000001</v>
      </c>
      <c r="D450" s="29">
        <v>191720696.68000001</v>
      </c>
      <c r="E450" s="29">
        <v>5167266.47</v>
      </c>
      <c r="F450" s="29" t="s">
        <v>335</v>
      </c>
      <c r="G450" s="118" t="s">
        <v>344</v>
      </c>
    </row>
    <row r="451" spans="2:7">
      <c r="B451" s="117" t="s">
        <v>360</v>
      </c>
      <c r="C451" s="29">
        <v>14472887.1</v>
      </c>
      <c r="D451" s="29">
        <v>14472887.1</v>
      </c>
      <c r="E451" s="29">
        <v>0</v>
      </c>
      <c r="F451" s="29" t="s">
        <v>335</v>
      </c>
      <c r="G451" s="118" t="s">
        <v>352</v>
      </c>
    </row>
    <row r="452" spans="2:7">
      <c r="B452" s="119"/>
      <c r="C452" s="29"/>
      <c r="D452" s="29"/>
      <c r="E452" s="29"/>
      <c r="F452" s="29"/>
      <c r="G452" s="118"/>
    </row>
    <row r="453" spans="2:7">
      <c r="C453" s="77">
        <f>SUM(C432:C452)</f>
        <v>880673654.83000004</v>
      </c>
      <c r="D453" s="77">
        <f>SUM(D432:D452)</f>
        <v>1061117624.5200001</v>
      </c>
      <c r="E453" s="120"/>
      <c r="F453" s="121"/>
      <c r="G453" s="122"/>
    </row>
    <row r="454" spans="2:7">
      <c r="B454" s="123"/>
      <c r="C454" s="123"/>
      <c r="D454" s="123"/>
      <c r="E454" s="123"/>
      <c r="F454" s="123"/>
    </row>
    <row r="455" spans="2:7">
      <c r="B455" s="103" t="s">
        <v>361</v>
      </c>
      <c r="C455" s="104" t="s">
        <v>57</v>
      </c>
      <c r="D455" s="23" t="s">
        <v>58</v>
      </c>
      <c r="E455" s="23" t="s">
        <v>332</v>
      </c>
      <c r="F455" s="124" t="s">
        <v>164</v>
      </c>
    </row>
    <row r="456" spans="2:7">
      <c r="B456" s="78" t="s">
        <v>362</v>
      </c>
      <c r="C456" s="25"/>
      <c r="D456" s="25"/>
      <c r="E456" s="25"/>
      <c r="F456" s="25"/>
    </row>
    <row r="457" spans="2:7">
      <c r="B457" s="28" t="s">
        <v>363</v>
      </c>
      <c r="C457" s="29">
        <v>-4680646.6100000003</v>
      </c>
      <c r="D457" s="29">
        <v>-16719820.65</v>
      </c>
      <c r="E457" s="29">
        <v>-12039174.039999999</v>
      </c>
      <c r="F457" s="29"/>
    </row>
    <row r="458" spans="2:7">
      <c r="B458" s="28" t="s">
        <v>364</v>
      </c>
      <c r="C458" s="29">
        <v>-14793140.220000001</v>
      </c>
      <c r="D458" s="29">
        <v>-14793140.220000001</v>
      </c>
      <c r="E458" s="29">
        <v>0</v>
      </c>
      <c r="F458" s="29"/>
    </row>
    <row r="459" spans="2:7">
      <c r="B459" s="28" t="s">
        <v>365</v>
      </c>
      <c r="C459" s="29">
        <v>-30328524.949999999</v>
      </c>
      <c r="D459" s="29">
        <v>-30328524.949999999</v>
      </c>
      <c r="E459" s="29">
        <v>0</v>
      </c>
      <c r="F459" s="29"/>
    </row>
    <row r="460" spans="2:7">
      <c r="B460" s="28" t="s">
        <v>366</v>
      </c>
      <c r="C460" s="29">
        <v>-16186674.039999999</v>
      </c>
      <c r="D460" s="29">
        <v>-16186674.039999999</v>
      </c>
      <c r="E460" s="29">
        <v>0</v>
      </c>
      <c r="F460" s="29"/>
    </row>
    <row r="461" spans="2:7">
      <c r="B461" s="28" t="s">
        <v>367</v>
      </c>
      <c r="C461" s="29">
        <v>-35240427.109999999</v>
      </c>
      <c r="D461" s="29">
        <v>-35240427.109999999</v>
      </c>
      <c r="E461" s="29">
        <v>0</v>
      </c>
      <c r="F461" s="29"/>
    </row>
    <row r="462" spans="2:7">
      <c r="B462" s="28" t="s">
        <v>368</v>
      </c>
      <c r="C462" s="29">
        <v>-52619365.490000002</v>
      </c>
      <c r="D462" s="29">
        <v>-52619365.490000002</v>
      </c>
      <c r="E462" s="29">
        <v>0</v>
      </c>
      <c r="F462" s="29"/>
    </row>
    <row r="463" spans="2:7">
      <c r="B463" s="28" t="s">
        <v>369</v>
      </c>
      <c r="C463" s="29">
        <v>-1929210.99</v>
      </c>
      <c r="D463" s="29">
        <v>-1929210.99</v>
      </c>
      <c r="E463" s="29">
        <v>0</v>
      </c>
      <c r="F463" s="29"/>
    </row>
    <row r="464" spans="2:7">
      <c r="B464" s="28" t="s">
        <v>370</v>
      </c>
      <c r="C464" s="29">
        <v>-32634956.16</v>
      </c>
      <c r="D464" s="29">
        <v>-32634956.16</v>
      </c>
      <c r="E464" s="29">
        <v>0</v>
      </c>
      <c r="F464" s="29"/>
    </row>
    <row r="465" spans="2:6">
      <c r="B465" s="28" t="s">
        <v>371</v>
      </c>
      <c r="C465" s="29">
        <v>-28499853.82</v>
      </c>
      <c r="D465" s="29">
        <v>-28499853.82</v>
      </c>
      <c r="E465" s="29">
        <v>0</v>
      </c>
      <c r="F465" s="29"/>
    </row>
    <row r="466" spans="2:6">
      <c r="B466" s="28" t="s">
        <v>372</v>
      </c>
      <c r="C466" s="29">
        <v>-39373439.829999998</v>
      </c>
      <c r="D466" s="29">
        <v>-39373439.829999998</v>
      </c>
      <c r="E466" s="29">
        <v>0</v>
      </c>
      <c r="F466" s="29"/>
    </row>
    <row r="467" spans="2:6">
      <c r="B467" s="28" t="s">
        <v>373</v>
      </c>
      <c r="C467" s="29">
        <v>-31844424.510000002</v>
      </c>
      <c r="D467" s="29">
        <v>-31839080.510000002</v>
      </c>
      <c r="E467" s="29">
        <v>5344</v>
      </c>
      <c r="F467" s="29"/>
    </row>
    <row r="468" spans="2:6">
      <c r="B468" s="28" t="s">
        <v>374</v>
      </c>
      <c r="C468" s="29">
        <v>-35668123.380000003</v>
      </c>
      <c r="D468" s="29">
        <v>-36539678.649999999</v>
      </c>
      <c r="E468" s="29">
        <v>-871555.27</v>
      </c>
      <c r="F468" s="29"/>
    </row>
    <row r="469" spans="2:6">
      <c r="B469" s="28" t="s">
        <v>375</v>
      </c>
      <c r="C469" s="29">
        <v>0</v>
      </c>
      <c r="D469" s="29">
        <v>-34984625.210000001</v>
      </c>
      <c r="E469" s="29">
        <v>-34984625.210000001</v>
      </c>
      <c r="F469" s="29"/>
    </row>
    <row r="470" spans="2:6">
      <c r="B470" s="28" t="s">
        <v>376</v>
      </c>
      <c r="C470" s="29">
        <v>115802780.12</v>
      </c>
      <c r="D470" s="29">
        <v>128439545.98999999</v>
      </c>
      <c r="E470" s="29">
        <v>12636765.869999999</v>
      </c>
      <c r="F470" s="29"/>
    </row>
    <row r="471" spans="2:6">
      <c r="B471" s="28" t="s">
        <v>377</v>
      </c>
      <c r="C471" s="29">
        <v>79774399.170000002</v>
      </c>
      <c r="D471" s="29">
        <v>79774399.170000002</v>
      </c>
      <c r="E471" s="29">
        <v>0</v>
      </c>
      <c r="F471" s="29"/>
    </row>
    <row r="472" spans="2:6">
      <c r="B472" s="28" t="s">
        <v>378</v>
      </c>
      <c r="C472" s="29">
        <v>138521871.81999999</v>
      </c>
      <c r="D472" s="29">
        <v>157195390.68000001</v>
      </c>
      <c r="E472" s="29">
        <v>18673518.859999999</v>
      </c>
      <c r="F472" s="29"/>
    </row>
    <row r="473" spans="2:6">
      <c r="B473" s="28" t="s">
        <v>379</v>
      </c>
      <c r="C473" s="29">
        <v>0</v>
      </c>
      <c r="D473" s="29">
        <v>1254518.8999999999</v>
      </c>
      <c r="E473" s="29">
        <v>1254518.8999999999</v>
      </c>
      <c r="F473" s="29"/>
    </row>
    <row r="474" spans="2:6">
      <c r="B474" s="28" t="s">
        <v>380</v>
      </c>
      <c r="C474" s="29">
        <v>0</v>
      </c>
      <c r="D474" s="29">
        <v>1827826.45</v>
      </c>
      <c r="E474" s="29">
        <v>1827826.45</v>
      </c>
      <c r="F474" s="29"/>
    </row>
    <row r="475" spans="2:6">
      <c r="B475" s="28" t="s">
        <v>381</v>
      </c>
      <c r="C475" s="29">
        <v>0</v>
      </c>
      <c r="D475" s="29">
        <v>-0.46</v>
      </c>
      <c r="E475" s="29">
        <v>-0.46</v>
      </c>
      <c r="F475" s="29"/>
    </row>
    <row r="476" spans="2:6">
      <c r="B476" s="30"/>
      <c r="C476" s="125"/>
      <c r="D476" s="125"/>
      <c r="E476" s="125"/>
      <c r="F476" s="125"/>
    </row>
    <row r="477" spans="2:6">
      <c r="C477" s="77">
        <f>SUM(C457:C476)</f>
        <v>10300263.999999985</v>
      </c>
      <c r="D477" s="77">
        <f>SUM(D457:D476)</f>
        <v>-3197116.8999999017</v>
      </c>
      <c r="E477" s="120"/>
      <c r="F477" s="122"/>
    </row>
    <row r="481" spans="2:5">
      <c r="B481" s="16" t="s">
        <v>382</v>
      </c>
    </row>
    <row r="483" spans="2:5">
      <c r="B483" s="103" t="s">
        <v>383</v>
      </c>
      <c r="C483" s="104" t="s">
        <v>57</v>
      </c>
      <c r="D483" s="23" t="s">
        <v>58</v>
      </c>
      <c r="E483" s="23" t="s">
        <v>59</v>
      </c>
    </row>
    <row r="484" spans="2:5">
      <c r="B484" s="78" t="s">
        <v>384</v>
      </c>
      <c r="C484" s="25"/>
      <c r="D484" s="25"/>
      <c r="E484" s="25"/>
    </row>
    <row r="485" spans="2:5">
      <c r="B485" s="117" t="s">
        <v>385</v>
      </c>
      <c r="C485" s="27">
        <v>77415.75</v>
      </c>
      <c r="D485" s="27">
        <v>325308.64</v>
      </c>
      <c r="E485" s="27">
        <v>247892.89</v>
      </c>
    </row>
    <row r="486" spans="2:5">
      <c r="B486" s="117" t="s">
        <v>386</v>
      </c>
      <c r="C486" s="27">
        <v>15705126.689999999</v>
      </c>
      <c r="D486" s="27">
        <v>15364216.92</v>
      </c>
      <c r="E486" s="27">
        <v>-340909.77</v>
      </c>
    </row>
    <row r="487" spans="2:5">
      <c r="B487" s="117" t="s">
        <v>387</v>
      </c>
      <c r="C487" s="27">
        <v>1357895.88</v>
      </c>
      <c r="D487" s="27">
        <v>2937134.95</v>
      </c>
      <c r="E487" s="27">
        <v>1579239.07</v>
      </c>
    </row>
    <row r="488" spans="2:5">
      <c r="B488" s="117" t="s">
        <v>388</v>
      </c>
      <c r="C488" s="27">
        <v>1352849.42</v>
      </c>
      <c r="D488" s="27">
        <v>2570795.39</v>
      </c>
      <c r="E488" s="27">
        <v>1217945.97</v>
      </c>
    </row>
    <row r="489" spans="2:5">
      <c r="B489" s="28" t="s">
        <v>389</v>
      </c>
      <c r="C489" s="29">
        <v>32886411.98</v>
      </c>
      <c r="D489" s="29">
        <v>20947470.23</v>
      </c>
      <c r="E489" s="27">
        <v>-11938941.75</v>
      </c>
    </row>
    <row r="490" spans="2:5">
      <c r="B490" s="28" t="s">
        <v>390</v>
      </c>
      <c r="C490" s="29">
        <v>7.12</v>
      </c>
      <c r="D490" s="29">
        <v>8.64</v>
      </c>
      <c r="E490" s="27">
        <v>1.52</v>
      </c>
    </row>
    <row r="491" spans="2:5">
      <c r="B491" s="28" t="s">
        <v>391</v>
      </c>
      <c r="C491" s="29">
        <v>652.16999999999996</v>
      </c>
      <c r="D491" s="29">
        <v>0</v>
      </c>
      <c r="E491" s="27">
        <v>-652.16999999999996</v>
      </c>
    </row>
    <row r="492" spans="2:5">
      <c r="B492" s="28" t="s">
        <v>392</v>
      </c>
      <c r="C492" s="29">
        <v>182999.57</v>
      </c>
      <c r="D492" s="29">
        <v>124805.26</v>
      </c>
      <c r="E492" s="27">
        <v>-58194.31</v>
      </c>
    </row>
    <row r="493" spans="2:5">
      <c r="B493" s="28" t="s">
        <v>393</v>
      </c>
      <c r="C493" s="29">
        <v>108894.85</v>
      </c>
      <c r="D493" s="29">
        <v>0</v>
      </c>
      <c r="E493" s="27">
        <v>-108894.85</v>
      </c>
    </row>
    <row r="494" spans="2:5">
      <c r="B494" s="28" t="s">
        <v>394</v>
      </c>
      <c r="C494" s="29">
        <v>152.07</v>
      </c>
      <c r="D494" s="29">
        <v>0</v>
      </c>
      <c r="E494" s="27">
        <v>-152.07</v>
      </c>
    </row>
    <row r="495" spans="2:5">
      <c r="B495" s="28" t="s">
        <v>395</v>
      </c>
      <c r="C495" s="29">
        <v>42326048.259999998</v>
      </c>
      <c r="D495" s="29">
        <v>83890439.359999999</v>
      </c>
      <c r="E495" s="27">
        <v>41564391.100000001</v>
      </c>
    </row>
    <row r="496" spans="2:5">
      <c r="B496" s="28" t="s">
        <v>396</v>
      </c>
      <c r="C496" s="29">
        <v>753685.43</v>
      </c>
      <c r="D496" s="29">
        <v>5166348.82</v>
      </c>
      <c r="E496" s="27">
        <v>4412663.3899999997</v>
      </c>
    </row>
    <row r="497" spans="2:6">
      <c r="B497" s="28" t="s">
        <v>397</v>
      </c>
      <c r="C497" s="29">
        <v>6824.17</v>
      </c>
      <c r="D497" s="29">
        <v>16525.080000000002</v>
      </c>
      <c r="E497" s="27">
        <v>9700.91</v>
      </c>
    </row>
    <row r="498" spans="2:6">
      <c r="B498" s="28" t="s">
        <v>398</v>
      </c>
      <c r="C498" s="29">
        <v>10140271.92</v>
      </c>
      <c r="D498" s="29">
        <v>6294178.2699999996</v>
      </c>
      <c r="E498" s="27">
        <v>-3846093.65</v>
      </c>
    </row>
    <row r="499" spans="2:6">
      <c r="B499" s="28" t="s">
        <v>399</v>
      </c>
      <c r="C499" s="29">
        <v>5231454.63</v>
      </c>
      <c r="D499" s="29">
        <v>9849263.0299999993</v>
      </c>
      <c r="E499" s="27">
        <v>4617808.4000000004</v>
      </c>
    </row>
    <row r="500" spans="2:6">
      <c r="B500" s="28" t="s">
        <v>400</v>
      </c>
      <c r="C500" s="29">
        <v>26514902.719999999</v>
      </c>
      <c r="D500" s="29">
        <v>0</v>
      </c>
      <c r="E500" s="27">
        <v>-26514902.719999999</v>
      </c>
    </row>
    <row r="501" spans="2:6">
      <c r="B501" s="28" t="s">
        <v>401</v>
      </c>
      <c r="C501" s="29">
        <v>4206511.26</v>
      </c>
      <c r="D501" s="29">
        <v>7133225.5999999996</v>
      </c>
      <c r="E501" s="27">
        <v>2926714.34</v>
      </c>
    </row>
    <row r="502" spans="2:6">
      <c r="B502" s="28" t="s">
        <v>402</v>
      </c>
      <c r="C502" s="29">
        <v>34421008.57</v>
      </c>
      <c r="D502" s="29">
        <v>48263654.090000004</v>
      </c>
      <c r="E502" s="27">
        <v>13842645.52</v>
      </c>
    </row>
    <row r="503" spans="2:6">
      <c r="B503" s="28" t="s">
        <v>403</v>
      </c>
      <c r="C503" s="29">
        <v>667749.43999999994</v>
      </c>
      <c r="D503" s="29">
        <v>0</v>
      </c>
      <c r="E503" s="27">
        <v>-667749.43999999994</v>
      </c>
    </row>
    <row r="504" spans="2:6">
      <c r="B504" s="28" t="s">
        <v>404</v>
      </c>
      <c r="C504" s="29">
        <v>1719298.28</v>
      </c>
      <c r="D504" s="29">
        <v>2236212.58</v>
      </c>
      <c r="E504" s="27">
        <v>516914.3</v>
      </c>
    </row>
    <row r="505" spans="2:6">
      <c r="B505" s="28" t="s">
        <v>405</v>
      </c>
      <c r="C505" s="29">
        <v>2573090.56</v>
      </c>
      <c r="D505" s="29">
        <v>1341338.53</v>
      </c>
      <c r="E505" s="27">
        <v>-1231752.03</v>
      </c>
    </row>
    <row r="506" spans="2:6">
      <c r="B506" s="28" t="s">
        <v>406</v>
      </c>
      <c r="C506" s="29">
        <v>29204688.73</v>
      </c>
      <c r="D506" s="29">
        <v>30567945.5</v>
      </c>
      <c r="E506" s="27">
        <v>1363256.77</v>
      </c>
    </row>
    <row r="507" spans="2:6">
      <c r="B507" s="28" t="s">
        <v>407</v>
      </c>
      <c r="C507" s="29">
        <v>4180493.19</v>
      </c>
      <c r="D507" s="29">
        <v>182481.61</v>
      </c>
      <c r="E507" s="27">
        <v>-3998011.58</v>
      </c>
    </row>
    <row r="508" spans="2:6">
      <c r="B508" s="28" t="s">
        <v>408</v>
      </c>
      <c r="C508" s="29">
        <v>0</v>
      </c>
      <c r="D508" s="29">
        <v>2479920.63</v>
      </c>
      <c r="E508" s="27">
        <v>2479920.63</v>
      </c>
    </row>
    <row r="509" spans="2:6">
      <c r="B509" s="28" t="s">
        <v>409</v>
      </c>
      <c r="C509" s="29">
        <v>0</v>
      </c>
      <c r="D509" s="29">
        <v>3030296.34</v>
      </c>
      <c r="E509" s="27">
        <v>3030296.34</v>
      </c>
    </row>
    <row r="510" spans="2:6">
      <c r="B510" s="28" t="s">
        <v>410</v>
      </c>
      <c r="C510" s="29">
        <v>0</v>
      </c>
      <c r="D510" s="29">
        <v>3950807.32</v>
      </c>
      <c r="E510" s="27">
        <v>3950807.32</v>
      </c>
    </row>
    <row r="511" spans="2:6">
      <c r="B511" s="28" t="s">
        <v>411</v>
      </c>
      <c r="C511" s="29">
        <v>0</v>
      </c>
      <c r="D511" s="29">
        <v>12870.82</v>
      </c>
      <c r="E511" s="27">
        <v>12870.82</v>
      </c>
      <c r="F511" s="126"/>
    </row>
    <row r="512" spans="2:6">
      <c r="B512" s="28" t="s">
        <v>412</v>
      </c>
      <c r="C512" s="29">
        <v>0</v>
      </c>
      <c r="D512" s="29">
        <v>1645161.45</v>
      </c>
      <c r="E512" s="27">
        <v>1645161.45</v>
      </c>
      <c r="F512" s="127"/>
    </row>
    <row r="513" spans="2:6">
      <c r="B513" s="28" t="s">
        <v>413</v>
      </c>
      <c r="C513" s="29">
        <v>9739.06</v>
      </c>
      <c r="D513" s="29">
        <v>294287.08</v>
      </c>
      <c r="E513" s="27">
        <v>284548.02</v>
      </c>
      <c r="F513" s="127"/>
    </row>
    <row r="514" spans="2:6">
      <c r="B514" s="28" t="s">
        <v>414</v>
      </c>
      <c r="C514" s="29">
        <v>308209.64</v>
      </c>
      <c r="D514" s="29">
        <v>1193825.6100000001</v>
      </c>
      <c r="E514" s="27">
        <v>885615.97</v>
      </c>
      <c r="F514" s="127"/>
    </row>
    <row r="515" spans="2:6">
      <c r="B515" s="28" t="s">
        <v>415</v>
      </c>
      <c r="C515" s="29">
        <v>95257.24</v>
      </c>
      <c r="D515" s="29">
        <v>524163.03</v>
      </c>
      <c r="E515" s="27">
        <v>428905.79</v>
      </c>
      <c r="F515" s="127"/>
    </row>
    <row r="516" spans="2:6">
      <c r="B516" s="28"/>
      <c r="C516" s="29"/>
      <c r="D516" s="29"/>
      <c r="E516" s="27"/>
      <c r="F516" s="127"/>
    </row>
    <row r="517" spans="2:6">
      <c r="B517" s="119"/>
      <c r="C517" s="29"/>
      <c r="D517" s="29"/>
      <c r="E517" s="29"/>
    </row>
    <row r="518" spans="2:6">
      <c r="C518" s="77">
        <f>SUM(C485:C517)</f>
        <v>214031638.59999996</v>
      </c>
      <c r="D518" s="77">
        <f>SUM(D485:D517)</f>
        <v>250342684.78000003</v>
      </c>
      <c r="E518" s="77">
        <f>SUM(E485:E517)</f>
        <v>36311046.18</v>
      </c>
    </row>
    <row r="520" spans="2:6">
      <c r="B520" s="103" t="s">
        <v>416</v>
      </c>
      <c r="C520" s="104" t="s">
        <v>59</v>
      </c>
      <c r="D520" s="23" t="s">
        <v>417</v>
      </c>
      <c r="E520" s="11"/>
    </row>
    <row r="521" spans="2:6">
      <c r="B521" s="28" t="s">
        <v>69</v>
      </c>
      <c r="C521" s="128">
        <v>15664019.32</v>
      </c>
      <c r="D521" s="28"/>
      <c r="E521" s="11"/>
    </row>
    <row r="522" spans="2:6">
      <c r="B522" s="28" t="s">
        <v>70</v>
      </c>
      <c r="C522" s="128">
        <v>-309339.38</v>
      </c>
      <c r="D522" s="28"/>
      <c r="E522" s="11"/>
    </row>
    <row r="523" spans="2:6">
      <c r="B523" s="28" t="s">
        <v>71</v>
      </c>
      <c r="C523" s="128">
        <v>737170.38</v>
      </c>
      <c r="D523" s="28"/>
      <c r="E523" s="11"/>
    </row>
    <row r="524" spans="2:6">
      <c r="B524" s="28" t="s">
        <v>72</v>
      </c>
      <c r="C524" s="128">
        <v>26257073.719999999</v>
      </c>
      <c r="D524" s="28"/>
      <c r="E524" s="11"/>
    </row>
    <row r="525" spans="2:6">
      <c r="B525" s="28" t="s">
        <v>73</v>
      </c>
      <c r="C525" s="128">
        <v>-6011256.4800000004</v>
      </c>
      <c r="D525" s="28"/>
      <c r="E525" s="11"/>
    </row>
    <row r="526" spans="2:6">
      <c r="B526" s="28" t="s">
        <v>74</v>
      </c>
      <c r="C526" s="128">
        <v>3033260.19</v>
      </c>
      <c r="D526" s="28"/>
      <c r="E526" s="11"/>
    </row>
    <row r="527" spans="2:6">
      <c r="B527" s="28" t="s">
        <v>75</v>
      </c>
      <c r="C527" s="128">
        <v>-779865.4</v>
      </c>
      <c r="D527" s="28"/>
      <c r="E527" s="11"/>
    </row>
    <row r="528" spans="2:6">
      <c r="B528" s="28" t="s">
        <v>76</v>
      </c>
      <c r="C528" s="128">
        <v>3819244.81</v>
      </c>
      <c r="D528" s="28"/>
      <c r="E528" s="11"/>
    </row>
    <row r="529" spans="2:5">
      <c r="B529" s="28" t="s">
        <v>418</v>
      </c>
      <c r="C529" s="128">
        <v>7600</v>
      </c>
      <c r="D529" s="28"/>
      <c r="E529" s="11"/>
    </row>
    <row r="530" spans="2:5">
      <c r="B530" s="28" t="s">
        <v>78</v>
      </c>
      <c r="C530" s="128">
        <v>518214.51</v>
      </c>
      <c r="D530" s="28"/>
      <c r="E530" s="11"/>
    </row>
    <row r="531" spans="2:5">
      <c r="B531" s="28" t="s">
        <v>79</v>
      </c>
      <c r="C531" s="128">
        <v>3689298.18</v>
      </c>
      <c r="D531" s="28"/>
      <c r="E531" s="11"/>
    </row>
    <row r="532" spans="2:5">
      <c r="B532" s="28" t="s">
        <v>80</v>
      </c>
      <c r="C532" s="128">
        <v>-2547060.9900000002</v>
      </c>
      <c r="D532" s="28"/>
      <c r="E532" s="11"/>
    </row>
    <row r="533" spans="2:5">
      <c r="B533" s="28" t="s">
        <v>81</v>
      </c>
      <c r="C533" s="128">
        <v>3034449.88</v>
      </c>
      <c r="D533" s="28"/>
      <c r="E533" s="11"/>
    </row>
    <row r="534" spans="2:5">
      <c r="B534" s="28" t="s">
        <v>82</v>
      </c>
      <c r="C534" s="128">
        <v>10855874.67</v>
      </c>
      <c r="D534" s="28"/>
      <c r="E534" s="11"/>
    </row>
    <row r="535" spans="2:5">
      <c r="B535" s="28" t="s">
        <v>83</v>
      </c>
      <c r="C535" s="128">
        <v>-19109.509999999998</v>
      </c>
      <c r="D535" s="28"/>
      <c r="E535" s="11"/>
    </row>
    <row r="536" spans="2:5">
      <c r="B536" s="28" t="s">
        <v>84</v>
      </c>
      <c r="C536" s="128">
        <v>565118.05000000005</v>
      </c>
      <c r="D536" s="28"/>
      <c r="E536" s="11"/>
    </row>
    <row r="537" spans="2:5">
      <c r="B537" s="28" t="s">
        <v>85</v>
      </c>
      <c r="C537" s="128">
        <v>-348662</v>
      </c>
      <c r="D537" s="28"/>
      <c r="E537" s="11"/>
    </row>
    <row r="538" spans="2:5">
      <c r="B538" s="28" t="s">
        <v>86</v>
      </c>
      <c r="C538" s="128">
        <v>-4746.2</v>
      </c>
      <c r="D538" s="28"/>
      <c r="E538" s="11"/>
    </row>
    <row r="539" spans="2:5">
      <c r="B539" s="28" t="s">
        <v>87</v>
      </c>
      <c r="C539" s="128">
        <v>4105113.88</v>
      </c>
      <c r="D539" s="28"/>
      <c r="E539" s="11"/>
    </row>
    <row r="540" spans="2:5">
      <c r="B540" s="28" t="s">
        <v>88</v>
      </c>
      <c r="C540" s="128">
        <v>-126958.17</v>
      </c>
      <c r="D540" s="28"/>
      <c r="E540" s="11"/>
    </row>
    <row r="541" spans="2:5">
      <c r="B541" s="28" t="s">
        <v>89</v>
      </c>
      <c r="C541" s="128">
        <v>234884.13</v>
      </c>
      <c r="D541" s="28"/>
      <c r="E541" s="11"/>
    </row>
    <row r="542" spans="2:5">
      <c r="B542" s="28" t="s">
        <v>90</v>
      </c>
      <c r="C542" s="128">
        <v>-692696.42</v>
      </c>
      <c r="D542" s="28"/>
      <c r="E542" s="11"/>
    </row>
    <row r="543" spans="2:5">
      <c r="B543" s="28" t="s">
        <v>91</v>
      </c>
      <c r="C543" s="128">
        <v>1050420.55</v>
      </c>
      <c r="D543" s="28"/>
      <c r="E543" s="11"/>
    </row>
    <row r="544" spans="2:5">
      <c r="B544" s="28" t="s">
        <v>92</v>
      </c>
      <c r="C544" s="128">
        <v>-3200.22</v>
      </c>
      <c r="D544" s="28"/>
      <c r="E544" s="11"/>
    </row>
    <row r="545" spans="2:10">
      <c r="B545" s="28" t="s">
        <v>93</v>
      </c>
      <c r="C545" s="128">
        <v>6013868.46</v>
      </c>
      <c r="D545" s="28"/>
      <c r="E545" s="11"/>
    </row>
    <row r="546" spans="2:10">
      <c r="B546" s="28" t="s">
        <v>94</v>
      </c>
      <c r="C546" s="128">
        <v>-136343.39000000001</v>
      </c>
      <c r="D546" s="28"/>
      <c r="E546" s="11"/>
    </row>
    <row r="547" spans="2:10">
      <c r="B547" s="28" t="s">
        <v>95</v>
      </c>
      <c r="C547" s="128">
        <v>1749852.6</v>
      </c>
      <c r="D547" s="28"/>
      <c r="E547" s="11"/>
    </row>
    <row r="548" spans="2:10">
      <c r="B548" s="28" t="s">
        <v>96</v>
      </c>
      <c r="C548" s="128">
        <v>-49953.279999999999</v>
      </c>
      <c r="D548" s="28"/>
      <c r="E548" s="11"/>
    </row>
    <row r="549" spans="2:10">
      <c r="B549" s="28" t="s">
        <v>97</v>
      </c>
      <c r="C549" s="128">
        <v>3167.1</v>
      </c>
      <c r="D549" s="28"/>
      <c r="E549" s="11"/>
    </row>
    <row r="550" spans="2:10">
      <c r="B550" s="28" t="s">
        <v>98</v>
      </c>
      <c r="C550" s="128">
        <v>-35370.370000000003</v>
      </c>
      <c r="D550" s="28"/>
      <c r="E550" s="11"/>
    </row>
    <row r="551" spans="2:10">
      <c r="B551" s="119"/>
      <c r="C551" s="118"/>
      <c r="D551" s="28"/>
      <c r="E551" s="11"/>
    </row>
    <row r="552" spans="2:10">
      <c r="C552" s="129">
        <f>SUM(C521:C551)</f>
        <v>70274068.619999975</v>
      </c>
      <c r="D552" s="130">
        <v>0</v>
      </c>
      <c r="E552" s="11"/>
      <c r="F552" s="11"/>
      <c r="G552" s="11"/>
    </row>
    <row r="553" spans="2:10">
      <c r="F553" s="11"/>
      <c r="G553" s="11"/>
    </row>
    <row r="554" spans="2:10">
      <c r="F554" s="11"/>
      <c r="G554" s="11"/>
    </row>
    <row r="555" spans="2:10">
      <c r="F555" s="11"/>
      <c r="G555" s="11"/>
    </row>
    <row r="556" spans="2:10">
      <c r="B556" s="16" t="s">
        <v>419</v>
      </c>
      <c r="F556" s="11"/>
      <c r="G556" s="11"/>
    </row>
    <row r="557" spans="2:10">
      <c r="B557" s="16" t="s">
        <v>420</v>
      </c>
      <c r="F557" s="11"/>
      <c r="G557" s="11"/>
    </row>
    <row r="558" spans="2:10">
      <c r="B558" s="131"/>
      <c r="C558" s="131"/>
      <c r="D558" s="131"/>
      <c r="E558" s="131"/>
      <c r="F558" s="11"/>
      <c r="G558" s="11"/>
      <c r="J558" s="132"/>
    </row>
    <row r="559" spans="2:10">
      <c r="B559" s="133"/>
      <c r="C559" s="133"/>
      <c r="D559" s="133"/>
      <c r="E559" s="133"/>
      <c r="F559" s="11"/>
      <c r="G559" s="11"/>
      <c r="J559" s="132"/>
    </row>
    <row r="560" spans="2:10">
      <c r="B560" s="134" t="s">
        <v>421</v>
      </c>
      <c r="C560" s="135"/>
      <c r="D560" s="135"/>
      <c r="E560" s="136"/>
      <c r="F560" s="11"/>
      <c r="G560" s="11"/>
      <c r="J560" s="132"/>
    </row>
    <row r="561" spans="2:19">
      <c r="B561" s="137" t="s">
        <v>422</v>
      </c>
      <c r="C561" s="138"/>
      <c r="D561" s="138"/>
      <c r="E561" s="139"/>
      <c r="F561" s="11"/>
      <c r="G561" s="140"/>
      <c r="J561" s="132"/>
    </row>
    <row r="562" spans="2:19">
      <c r="B562" s="141" t="s">
        <v>423</v>
      </c>
      <c r="C562" s="142"/>
      <c r="D562" s="142"/>
      <c r="E562" s="143"/>
      <c r="F562" s="11"/>
      <c r="G562" s="140"/>
      <c r="J562" s="132"/>
    </row>
    <row r="563" spans="2:19">
      <c r="B563" s="144" t="s">
        <v>424</v>
      </c>
      <c r="C563" s="145"/>
      <c r="E563" s="146">
        <f>+[1]EAI!H28</f>
        <v>961331476.42000008</v>
      </c>
      <c r="F563" s="11"/>
      <c r="G563" s="140"/>
    </row>
    <row r="564" spans="2:19">
      <c r="B564" s="147"/>
      <c r="C564" s="147"/>
      <c r="D564" s="11"/>
      <c r="F564" s="11"/>
      <c r="G564" s="140"/>
      <c r="J564" s="132"/>
    </row>
    <row r="565" spans="2:19">
      <c r="B565" s="148" t="s">
        <v>425</v>
      </c>
      <c r="C565" s="149"/>
      <c r="D565" s="150"/>
      <c r="E565" s="151"/>
      <c r="F565" s="11"/>
      <c r="G565" s="11"/>
      <c r="J565" s="132"/>
    </row>
    <row r="566" spans="2:19">
      <c r="B566" s="152" t="s">
        <v>426</v>
      </c>
      <c r="C566" s="153"/>
      <c r="D566" s="154"/>
      <c r="E566" s="155"/>
      <c r="F566" s="11"/>
      <c r="G566" s="11"/>
      <c r="J566" s="132"/>
    </row>
    <row r="567" spans="2:19">
      <c r="B567" s="152" t="s">
        <v>427</v>
      </c>
      <c r="C567" s="153"/>
      <c r="D567" s="154"/>
      <c r="E567" s="155"/>
      <c r="F567" s="11"/>
      <c r="G567" s="11"/>
      <c r="J567" s="132"/>
    </row>
    <row r="568" spans="2:19">
      <c r="B568" s="152" t="s">
        <v>428</v>
      </c>
      <c r="C568" s="153"/>
      <c r="D568" s="154"/>
      <c r="E568" s="155"/>
      <c r="F568" s="11"/>
      <c r="G568" s="11"/>
    </row>
    <row r="569" spans="2:19" ht="15">
      <c r="B569" s="152" t="s">
        <v>429</v>
      </c>
      <c r="C569" s="153"/>
      <c r="D569" s="154"/>
      <c r="E569" s="155"/>
      <c r="F569" s="11"/>
      <c r="G569" s="11"/>
      <c r="J569" s="132"/>
      <c r="L569"/>
      <c r="M569"/>
      <c r="N569"/>
      <c r="O569"/>
      <c r="P569"/>
      <c r="Q569"/>
      <c r="R569"/>
      <c r="S569"/>
    </row>
    <row r="570" spans="2:19" ht="15">
      <c r="B570" s="152" t="s">
        <v>430</v>
      </c>
      <c r="C570" s="153"/>
      <c r="D570" s="154"/>
      <c r="E570" s="155"/>
      <c r="F570" s="11"/>
      <c r="G570" s="11"/>
      <c r="L570"/>
      <c r="M570"/>
      <c r="N570"/>
      <c r="O570"/>
      <c r="P570"/>
      <c r="Q570"/>
      <c r="R570"/>
      <c r="S570"/>
    </row>
    <row r="571" spans="2:19" ht="15">
      <c r="B571" s="147"/>
      <c r="C571" s="147"/>
      <c r="D571" s="11"/>
      <c r="F571" s="11"/>
      <c r="G571" s="11"/>
      <c r="L571"/>
      <c r="M571"/>
      <c r="N571"/>
      <c r="O571"/>
      <c r="P571"/>
      <c r="Q571"/>
      <c r="R571"/>
      <c r="S571"/>
    </row>
    <row r="572" spans="2:19" ht="15">
      <c r="B572" s="148" t="s">
        <v>431</v>
      </c>
      <c r="C572" s="149"/>
      <c r="D572" s="150"/>
      <c r="E572" s="156">
        <f>SUM(D572:D576)</f>
        <v>100708456.15000001</v>
      </c>
      <c r="F572" s="11"/>
      <c r="G572" s="11"/>
      <c r="L572"/>
      <c r="M572"/>
      <c r="N572"/>
      <c r="O572"/>
      <c r="P572"/>
      <c r="Q572"/>
      <c r="R572"/>
      <c r="S572"/>
    </row>
    <row r="573" spans="2:19" ht="15">
      <c r="B573" s="152" t="s">
        <v>432</v>
      </c>
      <c r="C573" s="153"/>
      <c r="D573" s="154"/>
      <c r="E573" s="155"/>
      <c r="F573" s="11"/>
      <c r="G573" s="11"/>
      <c r="J573" s="132"/>
      <c r="L573"/>
      <c r="M573"/>
      <c r="N573"/>
      <c r="O573"/>
      <c r="P573"/>
      <c r="Q573"/>
      <c r="R573"/>
      <c r="S573"/>
    </row>
    <row r="574" spans="2:19" ht="15">
      <c r="B574" s="152" t="s">
        <v>433</v>
      </c>
      <c r="C574" s="153"/>
      <c r="D574" s="154"/>
      <c r="E574" s="155"/>
      <c r="F574" s="11"/>
      <c r="G574" s="11"/>
      <c r="L574"/>
      <c r="M574"/>
      <c r="N574"/>
      <c r="O574"/>
      <c r="P574"/>
      <c r="Q574"/>
      <c r="R574"/>
      <c r="S574"/>
    </row>
    <row r="575" spans="2:19" ht="15">
      <c r="B575" s="152" t="s">
        <v>434</v>
      </c>
      <c r="C575" s="153"/>
      <c r="D575" s="154"/>
      <c r="E575" s="155"/>
      <c r="F575" s="11"/>
      <c r="G575" s="11"/>
      <c r="L575"/>
      <c r="M575"/>
      <c r="N575"/>
      <c r="O575"/>
      <c r="P575"/>
      <c r="Q575"/>
      <c r="R575"/>
      <c r="S575"/>
    </row>
    <row r="576" spans="2:19" ht="15">
      <c r="B576" s="157" t="s">
        <v>435</v>
      </c>
      <c r="C576" s="158"/>
      <c r="D576" s="159">
        <f>78952591.94+21755864.21</f>
        <v>100708456.15000001</v>
      </c>
      <c r="E576" s="160"/>
      <c r="F576" s="11"/>
      <c r="G576" s="11"/>
      <c r="L576"/>
      <c r="M576"/>
      <c r="N576"/>
      <c r="O576"/>
      <c r="P576"/>
      <c r="Q576"/>
      <c r="R576"/>
      <c r="S576"/>
    </row>
    <row r="577" spans="2:19" ht="15">
      <c r="B577" s="147"/>
      <c r="C577" s="147"/>
      <c r="F577" s="11"/>
      <c r="G577" s="11"/>
      <c r="L577"/>
      <c r="M577"/>
      <c r="N577"/>
      <c r="O577"/>
      <c r="P577"/>
      <c r="Q577"/>
      <c r="R577"/>
      <c r="S577"/>
    </row>
    <row r="578" spans="2:19" ht="15">
      <c r="B578" s="144" t="s">
        <v>436</v>
      </c>
      <c r="C578" s="145"/>
      <c r="E578" s="161">
        <f>+E563+E565-E572</f>
        <v>860623020.2700001</v>
      </c>
      <c r="F578" s="162"/>
      <c r="G578" s="140"/>
      <c r="L578"/>
      <c r="M578"/>
      <c r="N578"/>
      <c r="O578"/>
      <c r="P578"/>
      <c r="Q578"/>
      <c r="R578"/>
      <c r="S578"/>
    </row>
    <row r="579" spans="2:19" ht="15">
      <c r="B579" s="133"/>
      <c r="C579" s="133"/>
      <c r="D579" s="133"/>
      <c r="E579" s="133"/>
      <c r="F579" s="11"/>
      <c r="G579" s="11"/>
      <c r="L579"/>
      <c r="M579"/>
      <c r="N579"/>
      <c r="O579"/>
      <c r="P579"/>
      <c r="Q579"/>
      <c r="R579"/>
      <c r="S579"/>
    </row>
    <row r="580" spans="2:19" ht="15">
      <c r="B580" s="133"/>
      <c r="C580" s="133"/>
      <c r="D580" s="133"/>
      <c r="E580" s="133"/>
      <c r="F580" s="11"/>
      <c r="G580" s="11"/>
      <c r="L580"/>
      <c r="M580"/>
      <c r="N580"/>
      <c r="O580"/>
      <c r="P580"/>
      <c r="Q580"/>
      <c r="R580"/>
      <c r="S580"/>
    </row>
    <row r="581" spans="2:19" ht="15">
      <c r="B581" s="134" t="s">
        <v>437</v>
      </c>
      <c r="C581" s="135"/>
      <c r="D581" s="135"/>
      <c r="E581" s="136"/>
      <c r="F581" s="11"/>
      <c r="G581" s="11"/>
      <c r="L581"/>
      <c r="M581"/>
      <c r="N581"/>
      <c r="O581"/>
      <c r="P581"/>
      <c r="Q581"/>
      <c r="R581"/>
      <c r="S581"/>
    </row>
    <row r="582" spans="2:19" ht="15">
      <c r="B582" s="137" t="s">
        <v>422</v>
      </c>
      <c r="C582" s="138"/>
      <c r="D582" s="138"/>
      <c r="E582" s="139"/>
      <c r="F582" s="11"/>
      <c r="G582" s="11"/>
      <c r="I582" s="163"/>
      <c r="J582" s="163"/>
      <c r="K582" s="163"/>
      <c r="L582"/>
      <c r="M582"/>
      <c r="N582"/>
      <c r="O582"/>
      <c r="P582"/>
      <c r="Q582"/>
      <c r="R582"/>
      <c r="S582"/>
    </row>
    <row r="583" spans="2:19" ht="15">
      <c r="B583" s="141" t="s">
        <v>423</v>
      </c>
      <c r="C583" s="142"/>
      <c r="D583" s="142"/>
      <c r="E583" s="143"/>
      <c r="F583" s="11"/>
      <c r="G583" s="164"/>
      <c r="H583" s="163"/>
      <c r="I583" s="163"/>
      <c r="J583" s="163"/>
      <c r="K583" s="163"/>
      <c r="L583"/>
      <c r="M583"/>
      <c r="N583"/>
      <c r="O583"/>
      <c r="P583"/>
      <c r="Q583"/>
      <c r="R583"/>
      <c r="S583"/>
    </row>
    <row r="584" spans="2:19" ht="15">
      <c r="B584" s="144" t="s">
        <v>438</v>
      </c>
      <c r="C584" s="145"/>
      <c r="E584" s="165">
        <f>+[1]CAdmon!H30</f>
        <v>935439132.23000002</v>
      </c>
      <c r="F584" s="11"/>
      <c r="G584" s="164"/>
      <c r="H584" s="163"/>
      <c r="I584" s="163"/>
      <c r="J584" s="163"/>
      <c r="K584" s="166"/>
      <c r="L584"/>
      <c r="M584"/>
      <c r="N584"/>
      <c r="O584"/>
      <c r="P584"/>
      <c r="Q584"/>
      <c r="R584"/>
      <c r="S584"/>
    </row>
    <row r="585" spans="2:19" ht="15">
      <c r="B585" s="147"/>
      <c r="C585" s="147"/>
      <c r="F585" s="11"/>
      <c r="G585" s="164"/>
      <c r="H585" s="163"/>
      <c r="I585" s="163"/>
      <c r="J585" s="163"/>
      <c r="K585" s="166"/>
      <c r="L585"/>
      <c r="M585"/>
      <c r="N585"/>
      <c r="O585"/>
      <c r="P585"/>
      <c r="Q585"/>
      <c r="R585"/>
      <c r="S585"/>
    </row>
    <row r="586" spans="2:19" ht="15">
      <c r="B586" s="167" t="s">
        <v>439</v>
      </c>
      <c r="C586" s="168"/>
      <c r="D586" s="150"/>
      <c r="E586" s="169">
        <f>SUM(D586:D603)</f>
        <v>99060899.560000002</v>
      </c>
      <c r="F586" s="11"/>
      <c r="G586" s="164"/>
      <c r="H586" s="163"/>
      <c r="I586" s="163"/>
      <c r="J586" s="163"/>
      <c r="K586" s="166"/>
      <c r="L586"/>
      <c r="M586"/>
      <c r="N586"/>
      <c r="O586"/>
      <c r="P586"/>
      <c r="Q586"/>
      <c r="R586"/>
      <c r="S586"/>
    </row>
    <row r="587" spans="2:19" ht="15">
      <c r="B587" s="152" t="s">
        <v>440</v>
      </c>
      <c r="C587" s="153"/>
      <c r="D587" s="170">
        <v>83247673.969999999</v>
      </c>
      <c r="E587" s="171"/>
      <c r="F587" s="11"/>
      <c r="G587" s="164"/>
      <c r="H587" s="163"/>
      <c r="I587" s="163"/>
      <c r="J587" s="163"/>
      <c r="K587" s="166"/>
      <c r="L587"/>
      <c r="M587"/>
      <c r="N587"/>
      <c r="O587"/>
      <c r="P587"/>
      <c r="Q587"/>
      <c r="R587"/>
      <c r="S587"/>
    </row>
    <row r="588" spans="2:19" ht="15">
      <c r="B588" s="152" t="s">
        <v>441</v>
      </c>
      <c r="C588" s="153"/>
      <c r="D588" s="170">
        <v>15813225.59</v>
      </c>
      <c r="E588" s="171"/>
      <c r="F588" s="11"/>
      <c r="G588" s="164"/>
      <c r="H588" s="163"/>
      <c r="I588" s="163"/>
      <c r="J588" s="163"/>
      <c r="K588" s="166"/>
      <c r="L588"/>
      <c r="M588"/>
      <c r="N588"/>
      <c r="O588"/>
      <c r="P588"/>
      <c r="Q588"/>
      <c r="R588"/>
      <c r="S588"/>
    </row>
    <row r="589" spans="2:19" ht="15">
      <c r="B589" s="152" t="s">
        <v>442</v>
      </c>
      <c r="C589" s="153"/>
      <c r="D589" s="170"/>
      <c r="E589" s="171"/>
      <c r="F589" s="11"/>
      <c r="G589" s="164"/>
      <c r="H589" s="163"/>
      <c r="I589" s="163"/>
      <c r="J589" s="163"/>
      <c r="K589" s="166"/>
      <c r="L589"/>
      <c r="M589"/>
      <c r="N589"/>
      <c r="O589"/>
      <c r="P589"/>
      <c r="Q589"/>
      <c r="R589"/>
      <c r="S589"/>
    </row>
    <row r="590" spans="2:19" ht="15">
      <c r="B590" s="152" t="s">
        <v>443</v>
      </c>
      <c r="C590" s="153"/>
      <c r="D590" s="170"/>
      <c r="E590" s="171"/>
      <c r="F590" s="11"/>
      <c r="G590" s="164"/>
      <c r="H590" s="163"/>
      <c r="I590" s="163"/>
      <c r="J590" s="163"/>
      <c r="K590" s="166"/>
      <c r="L590"/>
      <c r="M590"/>
      <c r="N590"/>
      <c r="O590"/>
      <c r="P590"/>
      <c r="Q590"/>
      <c r="R590"/>
      <c r="S590"/>
    </row>
    <row r="591" spans="2:19" ht="15">
      <c r="B591" s="152" t="s">
        <v>444</v>
      </c>
      <c r="C591" s="153"/>
      <c r="D591" s="170"/>
      <c r="E591" s="171"/>
      <c r="F591" s="11"/>
      <c r="G591" s="172"/>
      <c r="H591" s="163"/>
      <c r="I591" s="163"/>
      <c r="J591" s="163"/>
      <c r="K591" s="166"/>
      <c r="L591"/>
      <c r="M591"/>
      <c r="N591"/>
      <c r="O591"/>
      <c r="P591"/>
      <c r="Q591"/>
      <c r="R591"/>
      <c r="S591"/>
    </row>
    <row r="592" spans="2:19" ht="15">
      <c r="B592" s="152" t="s">
        <v>445</v>
      </c>
      <c r="C592" s="153"/>
      <c r="D592" s="170"/>
      <c r="E592" s="171"/>
      <c r="F592" s="11"/>
      <c r="G592" s="164"/>
      <c r="H592" s="163"/>
      <c r="I592" s="163"/>
      <c r="J592" s="163"/>
      <c r="K592" s="166"/>
      <c r="L592"/>
      <c r="M592"/>
      <c r="N592"/>
      <c r="O592"/>
      <c r="P592"/>
      <c r="Q592"/>
      <c r="R592"/>
      <c r="S592"/>
    </row>
    <row r="593" spans="2:19" ht="15">
      <c r="B593" s="152" t="s">
        <v>446</v>
      </c>
      <c r="C593" s="153"/>
      <c r="D593" s="170"/>
      <c r="E593" s="171"/>
      <c r="F593" s="11"/>
      <c r="G593" s="172"/>
      <c r="H593" s="163"/>
      <c r="I593" s="163"/>
      <c r="J593" s="163"/>
      <c r="K593" s="166"/>
      <c r="L593"/>
      <c r="M593"/>
      <c r="N593"/>
      <c r="O593"/>
      <c r="P593"/>
      <c r="Q593"/>
      <c r="R593"/>
      <c r="S593"/>
    </row>
    <row r="594" spans="2:19" ht="15">
      <c r="B594" s="152" t="s">
        <v>447</v>
      </c>
      <c r="C594" s="153"/>
      <c r="D594" s="170"/>
      <c r="E594" s="171"/>
      <c r="F594" s="11"/>
      <c r="G594" s="164"/>
      <c r="H594" s="163"/>
      <c r="I594" s="163"/>
      <c r="J594" s="163"/>
      <c r="K594" s="166"/>
      <c r="L594"/>
      <c r="M594"/>
      <c r="N594"/>
      <c r="O594"/>
      <c r="P594"/>
      <c r="Q594"/>
      <c r="R594"/>
      <c r="S594"/>
    </row>
    <row r="595" spans="2:19" ht="15">
      <c r="B595" s="152" t="s">
        <v>448</v>
      </c>
      <c r="C595" s="153"/>
      <c r="D595" s="170"/>
      <c r="E595" s="171"/>
      <c r="F595" s="11"/>
      <c r="G595" s="172"/>
      <c r="H595" s="163"/>
      <c r="I595" s="163"/>
      <c r="J595" s="163"/>
      <c r="K595" s="166"/>
      <c r="L595"/>
      <c r="M595"/>
      <c r="N595"/>
      <c r="O595"/>
      <c r="P595"/>
      <c r="Q595"/>
      <c r="R595"/>
      <c r="S595"/>
    </row>
    <row r="596" spans="2:19" ht="15">
      <c r="B596" s="152" t="s">
        <v>449</v>
      </c>
      <c r="C596" s="153"/>
      <c r="D596" s="170"/>
      <c r="E596" s="171"/>
      <c r="F596" s="11"/>
      <c r="G596" s="172"/>
      <c r="H596" s="163"/>
      <c r="I596" s="163"/>
      <c r="J596" s="163"/>
      <c r="K596" s="166"/>
      <c r="L596"/>
      <c r="M596"/>
      <c r="N596"/>
      <c r="O596"/>
      <c r="P596"/>
      <c r="Q596"/>
      <c r="R596"/>
      <c r="S596"/>
    </row>
    <row r="597" spans="2:19" ht="15">
      <c r="B597" s="152" t="s">
        <v>450</v>
      </c>
      <c r="C597" s="153"/>
      <c r="D597" s="170"/>
      <c r="E597" s="171"/>
      <c r="F597" s="11"/>
      <c r="G597" s="172"/>
      <c r="H597" s="163"/>
      <c r="I597" s="163"/>
      <c r="J597" s="163"/>
      <c r="K597" s="166"/>
      <c r="L597"/>
      <c r="M597"/>
      <c r="N597"/>
      <c r="O597"/>
      <c r="P597"/>
      <c r="Q597"/>
      <c r="R597"/>
      <c r="S597"/>
    </row>
    <row r="598" spans="2:19" ht="15">
      <c r="B598" s="152" t="s">
        <v>451</v>
      </c>
      <c r="C598" s="153"/>
      <c r="D598" s="170"/>
      <c r="E598" s="171"/>
      <c r="F598" s="11"/>
      <c r="G598" s="172"/>
      <c r="H598" s="163"/>
      <c r="I598" s="163"/>
      <c r="J598" s="163"/>
      <c r="K598" s="166"/>
      <c r="L598"/>
      <c r="M598"/>
      <c r="N598"/>
      <c r="O598"/>
      <c r="P598"/>
      <c r="Q598"/>
      <c r="R598"/>
      <c r="S598"/>
    </row>
    <row r="599" spans="2:19" ht="15">
      <c r="B599" s="152" t="s">
        <v>452</v>
      </c>
      <c r="C599" s="153"/>
      <c r="D599" s="170"/>
      <c r="E599" s="171"/>
      <c r="F599" s="11"/>
      <c r="G599" s="173"/>
      <c r="H599" s="163"/>
      <c r="I599" s="163"/>
      <c r="J599" s="163"/>
      <c r="K599" s="166"/>
      <c r="L599"/>
      <c r="M599"/>
      <c r="N599"/>
      <c r="O599"/>
      <c r="P599"/>
      <c r="Q599"/>
      <c r="R599"/>
      <c r="S599"/>
    </row>
    <row r="600" spans="2:19" ht="15">
      <c r="B600" s="152" t="s">
        <v>453</v>
      </c>
      <c r="C600" s="153"/>
      <c r="D600" s="170"/>
      <c r="E600" s="171"/>
      <c r="F600" s="11"/>
      <c r="G600" s="164"/>
      <c r="H600" s="163"/>
      <c r="I600" s="163"/>
      <c r="J600" s="163"/>
      <c r="K600" s="166"/>
      <c r="L600"/>
      <c r="M600"/>
      <c r="N600"/>
      <c r="O600"/>
      <c r="P600"/>
      <c r="Q600"/>
      <c r="R600"/>
      <c r="S600"/>
    </row>
    <row r="601" spans="2:19" ht="15">
      <c r="B601" s="152" t="s">
        <v>454</v>
      </c>
      <c r="C601" s="153"/>
      <c r="D601" s="170"/>
      <c r="E601" s="171"/>
      <c r="F601" s="11"/>
      <c r="G601" s="164"/>
      <c r="H601" s="163"/>
      <c r="I601" s="163"/>
      <c r="J601" s="163"/>
      <c r="K601" s="166"/>
      <c r="L601"/>
      <c r="M601"/>
      <c r="N601"/>
      <c r="O601"/>
      <c r="P601"/>
      <c r="Q601"/>
      <c r="R601"/>
      <c r="S601"/>
    </row>
    <row r="602" spans="2:19" ht="12.75" customHeight="1">
      <c r="B602" s="152" t="s">
        <v>455</v>
      </c>
      <c r="C602" s="153"/>
      <c r="D602" s="170"/>
      <c r="E602" s="171"/>
      <c r="F602" s="11"/>
      <c r="G602" s="164"/>
      <c r="H602" s="163"/>
      <c r="I602" s="163"/>
      <c r="J602" s="163"/>
      <c r="K602" s="166"/>
      <c r="L602"/>
      <c r="M602"/>
      <c r="N602"/>
      <c r="O602"/>
      <c r="P602"/>
      <c r="Q602"/>
      <c r="R602"/>
      <c r="S602"/>
    </row>
    <row r="603" spans="2:19" ht="15">
      <c r="B603" s="174" t="s">
        <v>456</v>
      </c>
      <c r="C603" s="175"/>
      <c r="D603" s="170"/>
      <c r="E603" s="171"/>
      <c r="F603" s="11"/>
      <c r="G603" s="164"/>
      <c r="H603" s="163"/>
      <c r="I603" s="163"/>
      <c r="J603" s="163"/>
      <c r="K603" s="166"/>
      <c r="L603"/>
      <c r="M603"/>
      <c r="N603"/>
      <c r="O603"/>
      <c r="P603"/>
      <c r="Q603"/>
      <c r="R603"/>
      <c r="S603"/>
    </row>
    <row r="604" spans="2:19">
      <c r="B604" s="147"/>
      <c r="C604" s="147"/>
      <c r="D604" s="176"/>
      <c r="F604" s="11"/>
      <c r="G604" s="164"/>
      <c r="H604" s="163"/>
      <c r="I604" s="163"/>
      <c r="J604" s="163"/>
      <c r="K604" s="166"/>
      <c r="L604" s="166"/>
      <c r="M604" s="163"/>
    </row>
    <row r="605" spans="2:19">
      <c r="B605" s="167" t="s">
        <v>457</v>
      </c>
      <c r="C605" s="168"/>
      <c r="D605" s="177"/>
      <c r="E605" s="169">
        <f>SUM(D605:D612)</f>
        <v>40964608.25</v>
      </c>
      <c r="F605" s="11"/>
      <c r="G605" s="164"/>
      <c r="H605" s="163"/>
      <c r="I605" s="163"/>
      <c r="J605" s="163"/>
      <c r="K605" s="163"/>
      <c r="L605" s="166"/>
      <c r="M605" s="163"/>
    </row>
    <row r="606" spans="2:19">
      <c r="B606" s="152" t="s">
        <v>458</v>
      </c>
      <c r="C606" s="153"/>
      <c r="D606" s="170">
        <v>0</v>
      </c>
      <c r="E606" s="171"/>
      <c r="F606" s="11"/>
      <c r="G606" s="164"/>
      <c r="H606" s="163"/>
      <c r="I606" s="163"/>
      <c r="J606" s="163"/>
      <c r="L606" s="163"/>
      <c r="M606" s="163"/>
    </row>
    <row r="607" spans="2:19">
      <c r="B607" s="152" t="s">
        <v>459</v>
      </c>
      <c r="C607" s="153"/>
      <c r="D607" s="170"/>
      <c r="E607" s="171"/>
      <c r="F607" s="11"/>
      <c r="G607" s="164"/>
      <c r="H607" s="163"/>
      <c r="I607" s="163"/>
      <c r="J607" s="163"/>
      <c r="K607" s="166"/>
      <c r="L607" s="166"/>
      <c r="M607" s="163"/>
    </row>
    <row r="608" spans="2:19">
      <c r="B608" s="152" t="s">
        <v>460</v>
      </c>
      <c r="C608" s="153"/>
      <c r="D608" s="170"/>
      <c r="E608" s="171"/>
      <c r="F608" s="11"/>
      <c r="G608" s="164"/>
      <c r="H608" s="163"/>
      <c r="I608" s="163"/>
      <c r="J608" s="163"/>
      <c r="K608" s="163"/>
      <c r="L608" s="166"/>
      <c r="M608" s="163"/>
    </row>
    <row r="609" spans="2:13">
      <c r="B609" s="152" t="s">
        <v>461</v>
      </c>
      <c r="C609" s="153"/>
      <c r="D609" s="170"/>
      <c r="E609" s="171"/>
      <c r="F609" s="11"/>
      <c r="G609" s="164"/>
      <c r="H609" s="163"/>
      <c r="I609" s="163"/>
      <c r="J609" s="163"/>
      <c r="K609" s="163"/>
      <c r="L609" s="163"/>
      <c r="M609" s="163"/>
    </row>
    <row r="610" spans="2:13">
      <c r="B610" s="152" t="s">
        <v>462</v>
      </c>
      <c r="C610" s="153"/>
      <c r="D610" s="170"/>
      <c r="E610" s="171"/>
      <c r="F610" s="11"/>
      <c r="G610" s="164"/>
      <c r="H610" s="163"/>
      <c r="I610" s="163"/>
      <c r="J610" s="163"/>
      <c r="K610" s="166"/>
      <c r="L610" s="163"/>
      <c r="M610" s="163"/>
    </row>
    <row r="611" spans="2:13">
      <c r="B611" s="152" t="s">
        <v>463</v>
      </c>
      <c r="C611" s="153"/>
      <c r="D611" s="170"/>
      <c r="E611" s="171"/>
      <c r="F611" s="11"/>
      <c r="G611" s="164"/>
      <c r="H611" s="163"/>
      <c r="I611" s="163"/>
      <c r="J611" s="163"/>
      <c r="K611" s="166"/>
      <c r="L611" s="163"/>
      <c r="M611" s="163"/>
    </row>
    <row r="612" spans="2:13">
      <c r="B612" s="174" t="s">
        <v>464</v>
      </c>
      <c r="C612" s="175"/>
      <c r="D612" s="170">
        <v>40964608.25</v>
      </c>
      <c r="E612" s="171"/>
      <c r="F612" s="11"/>
      <c r="G612" s="164"/>
      <c r="H612" s="163"/>
      <c r="I612" s="163"/>
      <c r="J612" s="163"/>
      <c r="K612" s="166"/>
      <c r="L612" s="163"/>
      <c r="M612" s="163"/>
    </row>
    <row r="613" spans="2:13">
      <c r="B613" s="178"/>
      <c r="C613" s="178"/>
      <c r="F613" s="11"/>
      <c r="G613" s="164"/>
      <c r="H613" s="163"/>
      <c r="I613" s="163"/>
      <c r="J613" s="163"/>
      <c r="K613" s="163"/>
      <c r="L613" s="163"/>
      <c r="M613" s="163"/>
    </row>
    <row r="614" spans="2:13">
      <c r="B614" s="179" t="s">
        <v>465</v>
      </c>
      <c r="E614" s="161">
        <f>+E584-E586+E605</f>
        <v>877342840.92000008</v>
      </c>
      <c r="F614" s="140"/>
      <c r="G614" s="140"/>
      <c r="H614" s="163"/>
      <c r="I614" s="163"/>
      <c r="J614" s="163"/>
      <c r="K614" s="163"/>
      <c r="L614" s="163"/>
      <c r="M614" s="163"/>
    </row>
    <row r="615" spans="2:13">
      <c r="F615" s="180"/>
      <c r="G615" s="164"/>
      <c r="H615" s="163"/>
      <c r="I615" s="163"/>
      <c r="J615" s="163"/>
      <c r="K615" s="163"/>
      <c r="L615" s="163"/>
      <c r="M615" s="163"/>
    </row>
    <row r="616" spans="2:13">
      <c r="F616" s="11"/>
      <c r="G616" s="11"/>
    </row>
    <row r="617" spans="2:13">
      <c r="F617" s="181"/>
      <c r="G617" s="11"/>
    </row>
    <row r="618" spans="2:13">
      <c r="F618" s="181"/>
      <c r="G618" s="11"/>
    </row>
    <row r="619" spans="2:13">
      <c r="F619" s="11"/>
      <c r="G619" s="11"/>
    </row>
    <row r="620" spans="2:13">
      <c r="B620" s="182" t="s">
        <v>466</v>
      </c>
      <c r="C620" s="182"/>
      <c r="D620" s="182"/>
      <c r="E620" s="182"/>
      <c r="F620" s="182"/>
      <c r="G620" s="11"/>
    </row>
    <row r="621" spans="2:13">
      <c r="B621" s="183"/>
      <c r="C621" s="183"/>
      <c r="D621" s="183"/>
      <c r="E621" s="183"/>
      <c r="F621" s="183"/>
      <c r="G621" s="11"/>
    </row>
    <row r="622" spans="2:13">
      <c r="B622" s="183"/>
      <c r="C622" s="183"/>
      <c r="D622" s="183"/>
      <c r="E622" s="183"/>
      <c r="F622" s="183"/>
      <c r="G622" s="11"/>
    </row>
    <row r="623" spans="2:13">
      <c r="B623" s="63" t="s">
        <v>467</v>
      </c>
      <c r="C623" s="64" t="s">
        <v>57</v>
      </c>
      <c r="D623" s="101" t="s">
        <v>58</v>
      </c>
      <c r="E623" s="101" t="s">
        <v>59</v>
      </c>
      <c r="F623" s="11"/>
      <c r="G623" s="11"/>
    </row>
    <row r="624" spans="2:13">
      <c r="B624" s="26" t="s">
        <v>468</v>
      </c>
      <c r="C624" s="118">
        <v>0</v>
      </c>
      <c r="D624" s="46">
        <v>68945</v>
      </c>
      <c r="E624" s="46">
        <v>68945</v>
      </c>
      <c r="F624" s="11"/>
      <c r="G624" s="11"/>
    </row>
    <row r="625" spans="2:7">
      <c r="B625" s="26" t="s">
        <v>469</v>
      </c>
      <c r="C625" s="118">
        <v>0</v>
      </c>
      <c r="D625" s="46">
        <v>-68945</v>
      </c>
      <c r="E625" s="46">
        <v>-68945</v>
      </c>
      <c r="F625" s="11"/>
      <c r="G625" s="11"/>
    </row>
    <row r="626" spans="2:7">
      <c r="B626" s="30"/>
      <c r="C626" s="118"/>
      <c r="D626" s="46"/>
      <c r="E626" s="46"/>
      <c r="F626" s="11"/>
      <c r="G626" s="11"/>
    </row>
    <row r="627" spans="2:7">
      <c r="C627" s="23" t="s">
        <v>470</v>
      </c>
      <c r="D627" s="23" t="s">
        <v>470</v>
      </c>
      <c r="E627" s="23" t="s">
        <v>470</v>
      </c>
      <c r="F627" s="11"/>
      <c r="G627" s="11"/>
    </row>
    <row r="628" spans="2:7">
      <c r="F628" s="11"/>
      <c r="G628" s="11"/>
    </row>
    <row r="629" spans="2:7">
      <c r="F629" s="11"/>
      <c r="G629" s="11"/>
    </row>
    <row r="630" spans="2:7">
      <c r="B630" s="184" t="s">
        <v>471</v>
      </c>
      <c r="F630" s="11"/>
      <c r="G630" s="11"/>
    </row>
    <row r="631" spans="2:7" ht="12" customHeight="1">
      <c r="F631" s="11"/>
      <c r="G631" s="11"/>
    </row>
    <row r="632" spans="2:7" ht="12" customHeight="1">
      <c r="F632" s="11"/>
      <c r="G632" s="11"/>
    </row>
    <row r="633" spans="2:7" ht="12" customHeight="1">
      <c r="F633" s="11"/>
      <c r="G633" s="11"/>
    </row>
    <row r="634" spans="2:7">
      <c r="C634" s="133"/>
      <c r="D634" s="133"/>
      <c r="E634" s="133"/>
    </row>
    <row r="635" spans="2:7">
      <c r="B635" s="185"/>
      <c r="C635" s="133"/>
      <c r="D635" s="186"/>
      <c r="E635" s="133"/>
    </row>
    <row r="636" spans="2:7">
      <c r="B636" s="187" t="s">
        <v>472</v>
      </c>
      <c r="C636" s="133"/>
      <c r="D636" s="187" t="s">
        <v>473</v>
      </c>
      <c r="E636" s="133"/>
    </row>
    <row r="637" spans="2:7">
      <c r="B637" s="187" t="s">
        <v>474</v>
      </c>
      <c r="C637" s="133"/>
      <c r="D637" s="187" t="s">
        <v>475</v>
      </c>
      <c r="E637" s="133"/>
    </row>
    <row r="638" spans="2:7">
      <c r="G638" s="11"/>
    </row>
    <row r="639" spans="2:7">
      <c r="B639" s="133"/>
      <c r="C639" s="133"/>
      <c r="D639" s="133"/>
      <c r="E639" s="133"/>
      <c r="F639" s="133"/>
      <c r="G639" s="133"/>
    </row>
    <row r="640" spans="2:7">
      <c r="B640" s="133"/>
      <c r="C640" s="133"/>
      <c r="D640" s="133"/>
      <c r="E640" s="133"/>
      <c r="F640" s="133"/>
      <c r="G640" s="133"/>
    </row>
    <row r="644" ht="12.75" customHeight="1"/>
    <row r="647" ht="12.75" customHeight="1"/>
  </sheetData>
  <mergeCells count="68">
    <mergeCell ref="B613:C613"/>
    <mergeCell ref="B620:F620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E583"/>
    <mergeCell ref="B584:C584"/>
    <mergeCell ref="B585:C585"/>
    <mergeCell ref="B586:C586"/>
    <mergeCell ref="B587:C587"/>
    <mergeCell ref="B588:C588"/>
    <mergeCell ref="B575:C575"/>
    <mergeCell ref="B576:C576"/>
    <mergeCell ref="B577:C577"/>
    <mergeCell ref="B578:C578"/>
    <mergeCell ref="B581:E581"/>
    <mergeCell ref="B582:E582"/>
    <mergeCell ref="B569:C569"/>
    <mergeCell ref="B570:C570"/>
    <mergeCell ref="B571:C571"/>
    <mergeCell ref="B572:C572"/>
    <mergeCell ref="B573:C573"/>
    <mergeCell ref="B574:C574"/>
    <mergeCell ref="B563:C563"/>
    <mergeCell ref="B564:C564"/>
    <mergeCell ref="B565:C565"/>
    <mergeCell ref="B566:C566"/>
    <mergeCell ref="B567:C567"/>
    <mergeCell ref="B568:C568"/>
    <mergeCell ref="E453:G453"/>
    <mergeCell ref="E477:F477"/>
    <mergeCell ref="B558:E558"/>
    <mergeCell ref="B560:E560"/>
    <mergeCell ref="B561:E561"/>
    <mergeCell ref="B562:E562"/>
    <mergeCell ref="D229:E229"/>
    <mergeCell ref="D238:E238"/>
    <mergeCell ref="D245:E245"/>
    <mergeCell ref="D252:E252"/>
    <mergeCell ref="D290:E290"/>
    <mergeCell ref="D298:E298"/>
    <mergeCell ref="A1:L1"/>
    <mergeCell ref="A2:L2"/>
    <mergeCell ref="A3:L3"/>
    <mergeCell ref="H5:L6"/>
    <mergeCell ref="A8:L8"/>
    <mergeCell ref="D83:E83"/>
  </mergeCells>
  <dataValidations count="4">
    <dataValidation allowBlank="1" showInputMessage="1" showErrorMessage="1" prompt="Especificar origen de dicho recurso: Federal, Estatal, Municipal, Particulares." sqref="D225 D232:D234 D241"/>
    <dataValidation allowBlank="1" showInputMessage="1" showErrorMessage="1" prompt="Características cualitativas significativas que les impacten financieramente." sqref="D176:E176 E225 E232:E234 E241"/>
    <dataValidation allowBlank="1" showInputMessage="1" showErrorMessage="1" prompt="Corresponde al número de la cuenta de acuerdo al Plan de Cuentas emitido por el CONAC (DOF 22/11/2010)." sqref="B176"/>
    <dataValidation allowBlank="1" showInputMessage="1" showErrorMessage="1" prompt="Saldo final del periodo que corresponde la cuenta pública presentada (mensual:  enero, febrero, marzo, etc.; trimestral: 1er, 2do, 3ro. o 4to.)." sqref="C176 C225 C232:C234 C241"/>
  </dataValidations>
  <pageMargins left="0.70866141732283472" right="0.70866141732283472" top="0.39370078740157483" bottom="0.74803149606299213" header="0.31496062992125984" footer="0.31496062992125984"/>
  <pageSetup scale="40" fitToHeight="9" orientation="landscape" r:id="rId1"/>
  <headerFooter>
    <oddFooter>&amp;R&amp;P</oddFooter>
  </headerFooter>
  <rowBreaks count="7" manualBreakCount="7">
    <brk id="85" max="9" man="1"/>
    <brk id="157" max="9" man="1"/>
    <brk id="223" max="9" man="1"/>
    <brk id="299" max="9" man="1"/>
    <brk id="426" max="11" man="1"/>
    <brk id="519" max="9" man="1"/>
    <brk id="6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2018-01-29T19:05:51Z</dcterms:created>
  <dcterms:modified xsi:type="dcterms:W3CDTF">2018-01-29T19:06:28Z</dcterms:modified>
</cp:coreProperties>
</file>