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F JEFATURA DE CONTABILIDAD\CONTABILIDAD 2024\ESTADOS FINANCIEROS 2024\03 TERCER TRIMESTRE 2024\ASEG SIRET TERCER TRIM24\"/>
    </mc:Choice>
  </mc:AlternateContent>
  <xr:revisionPtr revIDLastSave="0" documentId="13_ncr:1_{83A408EA-DC51-46BF-95FC-F5403BAA3EFC}" xr6:coauthVersionLast="47" xr6:coauthVersionMax="47" xr10:uidLastSave="{00000000-0000-0000-0000-000000000000}"/>
  <bookViews>
    <workbookView xWindow="-28920" yWindow="-120" windowWidth="29040" windowHeight="15720" xr2:uid="{41BB68B6-4E29-4AC2-B071-9E5AD1713D42}"/>
  </bookViews>
  <sheets>
    <sheet name="ACT" sheetId="1" r:id="rId1"/>
    <sheet name="ESF" sheetId="2" r:id="rId2"/>
    <sheet name="VHP" sheetId="3" r:id="rId3"/>
    <sheet name="EFE" sheetId="4" r:id="rId4"/>
    <sheet name="Conciliacion_Ig" sheetId="5" r:id="rId5"/>
    <sheet name="Conciliacion_Eg" sheetId="6" r:id="rId6"/>
    <sheet name="Memoria" sheetId="7" r:id="rId7"/>
  </sheets>
  <externalReferences>
    <externalReference r:id="rId8"/>
    <externalReference r:id="rId9"/>
  </externalReferences>
  <definedNames>
    <definedName name="_xlnm.Print_Area" localSheetId="0">ACT!$A$1:$F$224</definedName>
    <definedName name="_xlnm.Print_Area" localSheetId="5">Conciliacion_Eg!$A$1:$E$49</definedName>
    <definedName name="_xlnm.Print_Area" localSheetId="4">Conciliacion_Ig!$A$1:$D$30</definedName>
    <definedName name="_xlnm.Print_Area" localSheetId="3">EFE!$A$1:$F$154</definedName>
    <definedName name="_xlnm.Print_Area" localSheetId="1">ESF!$A$1:$J$183</definedName>
    <definedName name="_xlnm.Print_Area" localSheetId="6">Memoria!$A$1:$K$67</definedName>
    <definedName name="_xlnm.Print_Area" localSheetId="2">VHP!$A$1:$F$41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8" i="7" l="1"/>
  <c r="C39" i="7"/>
  <c r="F34" i="7"/>
  <c r="F33" i="7"/>
  <c r="F32" i="7"/>
  <c r="F31" i="7"/>
  <c r="F30" i="7"/>
  <c r="F29" i="7"/>
  <c r="F28" i="7"/>
  <c r="F27" i="7"/>
  <c r="F26" i="7"/>
  <c r="F25" i="7"/>
  <c r="F24" i="7"/>
  <c r="F23" i="7"/>
  <c r="F22" i="7"/>
  <c r="F21" i="7"/>
  <c r="F20" i="7"/>
  <c r="F19" i="7"/>
  <c r="F18" i="7"/>
  <c r="F17" i="7"/>
  <c r="F16" i="7"/>
  <c r="F15" i="7"/>
  <c r="F14" i="7"/>
  <c r="F13" i="7"/>
  <c r="F12" i="7"/>
  <c r="F11" i="7"/>
  <c r="F10" i="7"/>
  <c r="F9" i="7"/>
  <c r="A4" i="7"/>
  <c r="D31" i="6"/>
  <c r="D8" i="6"/>
  <c r="D40" i="6" s="1"/>
  <c r="E6" i="6"/>
  <c r="C16" i="5"/>
  <c r="C8" i="5"/>
  <c r="D6" i="5"/>
  <c r="D135" i="4"/>
  <c r="C135" i="4"/>
  <c r="D127" i="4"/>
  <c r="C127" i="4"/>
  <c r="D125" i="4"/>
  <c r="C125" i="4"/>
  <c r="D123" i="4"/>
  <c r="C123" i="4"/>
  <c r="D117" i="4"/>
  <c r="C117" i="4"/>
  <c r="D114" i="4"/>
  <c r="C114" i="4"/>
  <c r="D110" i="4"/>
  <c r="D109" i="4" s="1"/>
  <c r="C110" i="4"/>
  <c r="C109" i="4" s="1"/>
  <c r="D104" i="4"/>
  <c r="D103" i="4" s="1"/>
  <c r="C104" i="4"/>
  <c r="C103" i="4" s="1"/>
  <c r="D97" i="4"/>
  <c r="C97" i="4"/>
  <c r="D95" i="4"/>
  <c r="D94" i="4" s="1"/>
  <c r="C95" i="4"/>
  <c r="C94" i="4" s="1"/>
  <c r="D85" i="4"/>
  <c r="C85" i="4"/>
  <c r="D79" i="4"/>
  <c r="C79" i="4"/>
  <c r="D76" i="4"/>
  <c r="C76" i="4"/>
  <c r="D67" i="4"/>
  <c r="C67" i="4"/>
  <c r="D63" i="4"/>
  <c r="C63" i="4"/>
  <c r="D61" i="4"/>
  <c r="C61" i="4"/>
  <c r="D59" i="4"/>
  <c r="C59" i="4"/>
  <c r="D57" i="4"/>
  <c r="C57" i="4"/>
  <c r="D55" i="4"/>
  <c r="C55" i="4"/>
  <c r="D51" i="4"/>
  <c r="D50" i="4" s="1"/>
  <c r="C51" i="4"/>
  <c r="C50" i="4" s="1"/>
  <c r="D38" i="4"/>
  <c r="C38" i="4"/>
  <c r="D29" i="4"/>
  <c r="C29" i="4"/>
  <c r="D21" i="4"/>
  <c r="C21" i="4"/>
  <c r="D16" i="4"/>
  <c r="C16" i="4"/>
  <c r="C26" i="3"/>
  <c r="C22" i="3"/>
  <c r="C17" i="3"/>
  <c r="C167" i="2"/>
  <c r="C159" i="2"/>
  <c r="C155" i="2"/>
  <c r="C148" i="2"/>
  <c r="C144" i="2"/>
  <c r="C134" i="2"/>
  <c r="C127" i="2"/>
  <c r="D123" i="2"/>
  <c r="D122" i="2"/>
  <c r="D121" i="2"/>
  <c r="G120" i="2"/>
  <c r="F120" i="2"/>
  <c r="E120" i="2"/>
  <c r="C120" i="2"/>
  <c r="D119" i="2"/>
  <c r="D118" i="2"/>
  <c r="D117" i="2"/>
  <c r="D116" i="2"/>
  <c r="D115" i="2"/>
  <c r="D114" i="2"/>
  <c r="D113" i="2"/>
  <c r="D112" i="2"/>
  <c r="D111" i="2"/>
  <c r="G110" i="2"/>
  <c r="F110" i="2"/>
  <c r="E110" i="2"/>
  <c r="C110" i="2"/>
  <c r="C103" i="2"/>
  <c r="C98" i="2"/>
  <c r="C92" i="2"/>
  <c r="C82" i="2"/>
  <c r="E76" i="2"/>
  <c r="D76" i="2"/>
  <c r="C76" i="2"/>
  <c r="E64" i="2"/>
  <c r="D64" i="2"/>
  <c r="C64" i="2"/>
  <c r="E56" i="2"/>
  <c r="D56" i="2"/>
  <c r="C56" i="2"/>
  <c r="F56" i="2" s="1"/>
  <c r="C41" i="2"/>
  <c r="C32" i="2"/>
  <c r="C211" i="1"/>
  <c r="C210" i="1" s="1"/>
  <c r="C200" i="1"/>
  <c r="C194" i="1"/>
  <c r="C191" i="1"/>
  <c r="C182" i="1"/>
  <c r="C178" i="1"/>
  <c r="C176" i="1"/>
  <c r="C173" i="1"/>
  <c r="C170" i="1"/>
  <c r="C167" i="1"/>
  <c r="C163" i="1"/>
  <c r="C160" i="1"/>
  <c r="C157" i="1"/>
  <c r="C156" i="1" s="1"/>
  <c r="C153" i="1"/>
  <c r="C147" i="1"/>
  <c r="C145" i="1"/>
  <c r="C142" i="1"/>
  <c r="C138" i="1"/>
  <c r="C133" i="1"/>
  <c r="C130" i="1"/>
  <c r="C127" i="1"/>
  <c r="C124" i="1"/>
  <c r="C113" i="1"/>
  <c r="C103" i="1"/>
  <c r="C96" i="1"/>
  <c r="C83" i="1"/>
  <c r="C81" i="1"/>
  <c r="C79" i="1"/>
  <c r="C73" i="1"/>
  <c r="C70" i="1"/>
  <c r="C64" i="1"/>
  <c r="C58" i="1"/>
  <c r="C57" i="1"/>
  <c r="C48" i="1"/>
  <c r="C39" i="1"/>
  <c r="C36" i="1"/>
  <c r="C30" i="1"/>
  <c r="C27" i="1"/>
  <c r="C21" i="1"/>
  <c r="C11" i="1"/>
  <c r="C181" i="1" l="1"/>
  <c r="D113" i="4"/>
  <c r="D112" i="4" s="1"/>
  <c r="C10" i="1"/>
  <c r="C69" i="1"/>
  <c r="C166" i="1"/>
  <c r="C95" i="1"/>
  <c r="D120" i="2"/>
  <c r="D110" i="2"/>
  <c r="C44" i="4"/>
  <c r="D44" i="4"/>
  <c r="D54" i="4"/>
  <c r="C54" i="4"/>
  <c r="C66" i="4"/>
  <c r="C49" i="4" s="1"/>
  <c r="C145" i="4" s="1"/>
  <c r="D66" i="4"/>
  <c r="D49" i="4" s="1"/>
  <c r="D145" i="4" s="1"/>
  <c r="C113" i="4"/>
  <c r="C112" i="4" s="1"/>
  <c r="C123" i="1"/>
  <c r="C9" i="1" l="1"/>
  <c r="C94" i="1"/>
  <c r="D212" i="1" l="1"/>
  <c r="D205" i="1"/>
  <c r="D198" i="1"/>
  <c r="D184" i="1"/>
  <c r="D161" i="1"/>
  <c r="D149" i="1"/>
  <c r="D143" i="1"/>
  <c r="D137" i="1"/>
  <c r="D118" i="1"/>
  <c r="D111" i="1"/>
  <c r="D204" i="1"/>
  <c r="D197" i="1"/>
  <c r="D183" i="1"/>
  <c r="D172" i="1"/>
  <c r="D155" i="1"/>
  <c r="D148" i="1"/>
  <c r="D136" i="1"/>
  <c r="D117" i="1"/>
  <c r="D110" i="1"/>
  <c r="D203" i="1"/>
  <c r="D196" i="1"/>
  <c r="D190" i="1"/>
  <c r="D177" i="1"/>
  <c r="D171" i="1"/>
  <c r="D154" i="1"/>
  <c r="D135" i="1"/>
  <c r="D129" i="1"/>
  <c r="D116" i="1"/>
  <c r="D109" i="1"/>
  <c r="D102" i="1"/>
  <c r="D202" i="1"/>
  <c r="D195" i="1"/>
  <c r="D189" i="1"/>
  <c r="D165" i="1"/>
  <c r="D159" i="1"/>
  <c r="D141" i="1"/>
  <c r="D134" i="1"/>
  <c r="D128" i="1"/>
  <c r="D115" i="1"/>
  <c r="D108" i="1"/>
  <c r="D101" i="1"/>
  <c r="D209" i="1"/>
  <c r="D201" i="1"/>
  <c r="D188" i="1"/>
  <c r="D164" i="1"/>
  <c r="D158" i="1"/>
  <c r="D146" i="1"/>
  <c r="D140" i="1"/>
  <c r="D122" i="1"/>
  <c r="D114" i="1"/>
  <c r="D107" i="1"/>
  <c r="D100" i="1"/>
  <c r="D208" i="1"/>
  <c r="D200" i="1"/>
  <c r="D187" i="1"/>
  <c r="D175" i="1"/>
  <c r="D169" i="1"/>
  <c r="D163" i="1"/>
  <c r="D207" i="1"/>
  <c r="D193" i="1"/>
  <c r="D186" i="1"/>
  <c r="D180" i="1"/>
  <c r="D174" i="1"/>
  <c r="D168" i="1"/>
  <c r="D151" i="1"/>
  <c r="D132" i="1"/>
  <c r="D126" i="1"/>
  <c r="D120" i="1"/>
  <c r="D105" i="1"/>
  <c r="D98" i="1"/>
  <c r="D206" i="1"/>
  <c r="D199" i="1"/>
  <c r="D192" i="1"/>
  <c r="D185" i="1"/>
  <c r="D179" i="1"/>
  <c r="D173" i="1"/>
  <c r="D167" i="1"/>
  <c r="D162" i="1"/>
  <c r="D150" i="1"/>
  <c r="D144" i="1"/>
  <c r="D113" i="1"/>
  <c r="D152" i="1"/>
  <c r="D131" i="1"/>
  <c r="D112" i="1"/>
  <c r="D145" i="1"/>
  <c r="D106" i="1"/>
  <c r="D139" i="1"/>
  <c r="D99" i="1"/>
  <c r="D119" i="1"/>
  <c r="D97" i="1"/>
  <c r="D125" i="1"/>
  <c r="D104" i="1"/>
  <c r="D157" i="1"/>
  <c r="D121" i="1"/>
  <c r="D156" i="1"/>
  <c r="D182" i="1"/>
  <c r="D95" i="1"/>
  <c r="D170" i="1"/>
  <c r="D153" i="1"/>
  <c r="D181" i="1"/>
  <c r="D191" i="1"/>
  <c r="D147" i="1"/>
  <c r="D138" i="1"/>
  <c r="D194" i="1"/>
  <c r="D210" i="1"/>
  <c r="D127" i="1"/>
  <c r="D178" i="1"/>
  <c r="D166" i="1"/>
  <c r="D96" i="1"/>
  <c r="D124" i="1"/>
  <c r="D103" i="1"/>
  <c r="D133" i="1"/>
  <c r="D211" i="1"/>
  <c r="D142" i="1"/>
  <c r="D130" i="1"/>
  <c r="D176" i="1"/>
  <c r="D160" i="1"/>
  <c r="D123" i="1"/>
</calcChain>
</file>

<file path=xl/sharedStrings.xml><?xml version="1.0" encoding="utf-8"?>
<sst xmlns="http://schemas.openxmlformats.org/spreadsheetml/2006/main" count="833" uniqueCount="551">
  <si>
    <t>SISTEMA AVANZADO DE BACHILLERATO Y EDUCACION SUPERIOR EN EL ESTADO DE GTO.</t>
  </si>
  <si>
    <t>Ejercicio:</t>
  </si>
  <si>
    <t>Notas de Desglose Estado de Actividades</t>
  </si>
  <si>
    <t>Periodicidad:</t>
  </si>
  <si>
    <t>Trimestral</t>
  </si>
  <si>
    <t>Del 1 de Enero al 30 de Septiembre de 2024</t>
  </si>
  <si>
    <t>Corte:</t>
  </si>
  <si>
    <t>(Cifras en Pesos)</t>
  </si>
  <si>
    <t>Notas</t>
  </si>
  <si>
    <t>ACT-01 INGRESOS y OTROS BENEFICIOS</t>
  </si>
  <si>
    <t>Cuenta</t>
  </si>
  <si>
    <t>Nombre de la Cuenta</t>
  </si>
  <si>
    <t>Monto</t>
  </si>
  <si>
    <t>%</t>
  </si>
  <si>
    <t>Explicación</t>
  </si>
  <si>
    <t>INGRESOS Y OTROS BENEFICIOS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</si>
  <si>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</si>
  <si>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</si>
  <si>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</si>
  <si>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</si>
  <si>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</si>
  <si>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</si>
  <si>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</si>
  <si>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</si>
  <si>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</si>
  <si>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Impuestos no Comprendidos en la Ley de Ingresos Vigente, Causados en Ejercicios Fiscales Anteriores Pendientes de Liquidación o Pago</t>
  </si>
  <si>
    <t>Otros Impuestos</t>
  </si>
  <si>
    <t>Cuotas y Aportaciones de Seguridad Social</t>
  </si>
  <si>
    <t>Aportaciones para Fondos de Vivienda</t>
  </si>
  <si>
    <t>Cuotas para la Seguridad Social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</si>
  <si>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</si>
  <si>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</si>
  <si>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</si>
  <si>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</si>
  <si>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</si>
  <si>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Contribuciones de Mejoras no Comprendidas en la Ley de Ingresos Vigente, Causadas en Ejercicios Fiscales Anteriores Pendientes de Liquidación o Pago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</si>
  <si>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</si>
  <si>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</si>
  <si>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</si>
  <si>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</si>
  <si>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Derechos no Comprendidos en la Ley de Ingresos Vigente, Causados en Ejercicios Fiscales Anteriores Pendientes de Liquidación o Pago</t>
  </si>
  <si>
    <t>Otros Derechos</t>
  </si>
  <si>
    <t>Productos</t>
  </si>
  <si>
    <t>Productos no Comprendidos en la Ley de Ingresos Vigente, Causados en Ejercicios Fiscales Anteriores Pendientes de Liquidación o Pago</t>
  </si>
  <si>
    <t>Aprovechamientos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</si>
  <si>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</si>
  <si>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</si>
  <si>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</si>
  <si>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</si>
  <si>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</si>
  <si>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Aprovechamientos no Comprendidos en la Ley de Ingresos Vigente, Causados en Ejercicios Fiscales Anteriores Pendientes de Liquidación o Pago</t>
  </si>
  <si>
    <t>Accesorios de Aprovechamientos</t>
  </si>
  <si>
    <t>Otros Aprovechamientos</t>
  </si>
  <si>
    <t>Ingresos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</si>
  <si>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</si>
  <si>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</si>
  <si>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</si>
  <si>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</si>
  <si>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</si>
  <si>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</si>
  <si>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</si>
  <si>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</si>
  <si>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</si>
  <si>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</si>
  <si>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Participaciones</t>
  </si>
  <si>
    <t>Aportaciones</t>
  </si>
  <si>
    <t>Convenios</t>
  </si>
  <si>
    <t>Incentivos derivados de la Colaboración Fiscal</t>
  </si>
  <si>
    <t>Fondos Distintos de Aportaciones</t>
  </si>
  <si>
    <t>Transferencias, Asignaciones, Subsidios y Otras ayudas</t>
  </si>
  <si>
    <t>Transferencias Internas y Asignaciones del Sector Público</t>
  </si>
  <si>
    <t>Subsidios y Subvenciones</t>
  </si>
  <si>
    <t>Pensiones y Jubilaciones</t>
  </si>
  <si>
    <t>Transferencias del Fondo Mexicano del Petróleo para la Estabilización y el Desarrollo</t>
  </si>
  <si>
    <t>OTROS INGRESOS Y BENEFICIOS</t>
  </si>
  <si>
    <t>Ingresos Financieros</t>
  </si>
  <si>
    <t>Intereses Ganados de Títulos, Valores y demás Instrumentos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</si>
  <si>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</si>
  <si>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</si>
  <si>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</si>
  <si>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</si>
  <si>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</si>
  <si>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</si>
  <si>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</si>
  <si>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</si>
  <si>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</si>
  <si>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</si>
  <si>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</si>
  <si>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por Tipo de Cambio a Favor</t>
  </si>
  <si>
    <t>Diferencias de Cotizaciones a Favor en Valores Negociables</t>
  </si>
  <si>
    <t>Resultado por Posición Monetaria</t>
  </si>
  <si>
    <t>Utilidades por Participación Patrimonial</t>
  </si>
  <si>
    <t>Diferencias por Reestructuración de Deuda Pública a Favor</t>
  </si>
  <si>
    <t>ACT-02 GASTOS Y OTRAS PERDIDAS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</si>
  <si>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</si>
  <si>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</si>
  <si>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</si>
  <si>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</si>
  <si>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</si>
  <si>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</si>
  <si>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</si>
  <si>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</si>
  <si>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</si>
  <si>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</si>
  <si>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</si>
  <si>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</si>
  <si>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</si>
  <si>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</si>
  <si>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</si>
  <si>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</si>
  <si>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</si>
  <si>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</si>
  <si>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</si>
  <si>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</si>
  <si>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</si>
  <si>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</si>
  <si>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</si>
  <si>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</si>
  <si>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</si>
  <si>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</si>
  <si>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</si>
  <si>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</si>
  <si>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</si>
  <si>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</si>
  <si>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</si>
  <si>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</si>
  <si>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</si>
  <si>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</si>
  <si>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</si>
  <si>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</si>
  <si>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</si>
  <si>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</si>
  <si>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</si>
  <si>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</si>
  <si>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</si>
  <si>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</si>
  <si>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</si>
  <si>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</si>
  <si>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</si>
  <si>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</si>
  <si>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</si>
  <si>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</si>
  <si>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</si>
  <si>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</si>
  <si>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</si>
  <si>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</si>
  <si>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</si>
  <si>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</si>
  <si>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</si>
  <si>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</si>
  <si>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</si>
  <si>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</si>
  <si>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</si>
  <si>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</si>
  <si>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</si>
  <si>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</si>
  <si>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</si>
  <si>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</si>
  <si>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</si>
  <si>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</si>
  <si>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</si>
  <si>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</si>
  <si>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</si>
  <si>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</si>
  <si>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</si>
  <si>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</si>
  <si>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</si>
  <si>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</si>
  <si>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</si>
  <si>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</si>
  <si>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</si>
  <si>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</si>
  <si>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</si>
  <si>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</si>
  <si>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</si>
  <si>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</si>
  <si>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</si>
  <si>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</si>
  <si>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</si>
  <si>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</si>
  <si>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</si>
  <si>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</si>
  <si>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</si>
  <si>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</si>
  <si>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Disminución de Bienes por pérdida, obsolescencia y deterioro</t>
  </si>
  <si>
    <t>Provisiones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</si>
  <si>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</si>
  <si>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</si>
  <si>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</si>
  <si>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</si>
  <si>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</si>
  <si>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</si>
  <si>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</si>
  <si>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</si>
  <si>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</si>
  <si>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</si>
  <si>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</si>
  <si>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</si>
  <si>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</t>
  </si>
  <si>
    <t>Diferencias de Cotizaciones Negativas en Valores Negociables</t>
  </si>
  <si>
    <t>Pérdidas por Participación Patrimonial</t>
  </si>
  <si>
    <t>Diferencias por Reestructuración de Deuda Pública Negativas</t>
  </si>
  <si>
    <t>Otros Gastos Varios</t>
  </si>
  <si>
    <t>INVERSIÓN PÚBLICA</t>
  </si>
  <si>
    <t>Inversión Pública no Capitalizable</t>
  </si>
  <si>
    <t>Construcción en Bienes no Capitalizable</t>
  </si>
  <si>
    <t>Bajo protesta de decir verdad declaramos que los Estados Financieros y sus notas, son razonablemente correctos y son responsabilidad del emisor.</t>
  </si>
  <si>
    <t>Notas de Desglose Estado de Situación Financiera</t>
  </si>
  <si>
    <t>ESF-01 FONDOS CON AFECTACIÓN ESPECÍFICA E INVERSIONES FINANCIERAS</t>
  </si>
  <si>
    <t>Tipo</t>
  </si>
  <si>
    <t>Inversiones Temporales (Hasta 3 meses)</t>
  </si>
  <si>
    <t>Fondos con Afectación Específica</t>
  </si>
  <si>
    <t>Inversiones Financieras de Corto Plazo</t>
  </si>
  <si>
    <t>ESF-02 CONTRIBUCIONES POR RECUPERAR</t>
  </si>
  <si>
    <t>Factibilidad de Cobro</t>
  </si>
  <si>
    <t>Cuentas por Cobrar a Corto Plazo</t>
  </si>
  <si>
    <t>Ingresos por Recuperar a Corto Plazo</t>
  </si>
  <si>
    <t>ESF-03 CONTRIBUCIONES POR RECUPERAR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</si>
  <si>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</si>
  <si>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</si>
  <si>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</si>
  <si>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</si>
  <si>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</si>
  <si>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</si>
  <si>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</si>
  <si>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Préstamos Otorgados a Corto Plazo</t>
  </si>
  <si>
    <t>Otros Derechos a Recibir Efectivo o Equivalentes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</si>
  <si>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</si>
  <si>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</si>
  <si>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</si>
  <si>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</si>
  <si>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saldo de contrato en litigio</t>
  </si>
  <si>
    <t>Otros Derechos a Recibir Bienes o Servicios a Corto Plazo</t>
  </si>
  <si>
    <t>ESF-04 BIENES DISPONIBLES PARA SU TRANSFORMACIÓN ESTIMACIONES Y DETERIOROS (INVENTARIOS)</t>
  </si>
  <si>
    <t>Sistema de Costeo</t>
  </si>
  <si>
    <t>Método de Valuación</t>
  </si>
  <si>
    <t>Convencia de la Aplicación</t>
  </si>
  <si>
    <t>Impacto de Información Financiera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</si>
  <si>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</si>
  <si>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</si>
  <si>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</si>
  <si>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</si>
  <si>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</si>
  <si>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</si>
  <si>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</si>
  <si>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Método</t>
  </si>
  <si>
    <t>Conveniencia de Aplicación</t>
  </si>
  <si>
    <t>Impacto a la informacion financiera por cambios en el metodo</t>
  </si>
  <si>
    <t>Almacenes</t>
  </si>
  <si>
    <t>Almacén de Materiales y Suministros de Consumo</t>
  </si>
  <si>
    <t>ESF-06 FIDEICOMISOS, MANDATOS Y CONTRATOS ANÁLOGOS</t>
  </si>
  <si>
    <t>Fideicomisos, Mandatos y Contratos Análogos</t>
  </si>
  <si>
    <t>ESF-07 PARTICIPACIONES Y APORTACIONES DE CAPITAL</t>
  </si>
  <si>
    <t>Inversiones a Largo Plazo</t>
  </si>
  <si>
    <t>Títulos y Valores a Largo Plaza</t>
  </si>
  <si>
    <t>Participaciones y Aportaciones de Capital</t>
  </si>
  <si>
    <t>ESF-08 BIENES MUEBLES E INMUEBLES</t>
  </si>
  <si>
    <t>Dep. Gasto</t>
  </si>
  <si>
    <t>Dep. Acumulada</t>
  </si>
  <si>
    <t>Método de depreciación</t>
  </si>
  <si>
    <t>Tasas determinada</t>
  </si>
  <si>
    <t>Criterios</t>
  </si>
  <si>
    <t>Estado del bien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</si>
  <si>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</si>
  <si>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</si>
  <si>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</si>
  <si>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</si>
  <si>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</si>
  <si>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</si>
  <si>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</si>
  <si>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</si>
  <si>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</si>
  <si>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</si>
  <si>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</si>
  <si>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</si>
  <si>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</si>
  <si>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</si>
  <si>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</si>
  <si>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</si>
  <si>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</si>
  <si>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ESF-09 INTANGIBLES Y DIFERIDOS</t>
  </si>
  <si>
    <t>Amort. Gasto</t>
  </si>
  <si>
    <t>Amort. Acum</t>
  </si>
  <si>
    <t>Método aplicados</t>
  </si>
  <si>
    <t>Tasas Aplicada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</si>
  <si>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</si>
  <si>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</si>
  <si>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</si>
  <si>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</si>
  <si>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</si>
  <si>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</si>
  <si>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</si>
  <si>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</si>
  <si>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</si>
  <si>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</si>
  <si>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</si>
  <si>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</si>
  <si>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</si>
  <si>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ESF-10 ESTIMACIONES Y DETERIOROS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</si>
  <si>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</si>
  <si>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</si>
  <si>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</si>
  <si>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</si>
  <si>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 xml:space="preserve">ESF-11 OTROS ACTIVOS </t>
  </si>
  <si>
    <t>Otros Activos Circulantes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</si>
  <si>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</si>
  <si>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</si>
  <si>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</si>
  <si>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</si>
  <si>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Otros Activos no Circulantes</t>
  </si>
  <si>
    <t>Bienes en Concesión</t>
  </si>
  <si>
    <t>Bienes en Arrendamiento Financiero</t>
  </si>
  <si>
    <t>Bienes en Comodato</t>
  </si>
  <si>
    <t>ESF-12 CUENTAS Y DOCUMENTOS POR PAGAR</t>
  </si>
  <si>
    <t>Más 365 Días</t>
  </si>
  <si>
    <t>Características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</si>
  <si>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</si>
  <si>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</si>
  <si>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</si>
  <si>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</si>
  <si>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</si>
  <si>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</si>
  <si>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</si>
  <si>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</si>
  <si>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</si>
  <si>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</si>
  <si>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</si>
  <si>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</si>
  <si>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</si>
  <si>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</si>
  <si>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ESF-13 FONDOS Y BIENES DE TERCEROS</t>
  </si>
  <si>
    <t>Naturaleza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</si>
  <si>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</si>
  <si>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</si>
  <si>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</si>
  <si>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</si>
  <si>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</si>
  <si>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</si>
  <si>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</si>
  <si>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</si>
  <si>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</si>
  <si>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</si>
  <si>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</si>
  <si>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</si>
  <si>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</si>
  <si>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</si>
  <si>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ESF-14 PASIVOS DIFERIDOS</t>
  </si>
  <si>
    <t>Pasivos Diferidos a Corto Plazo</t>
  </si>
  <si>
    <t>Ingresos Cobrados por Adelantado a Corto Plazo</t>
  </si>
  <si>
    <t>Intereses Cobrados por Adelantado a Corto Plazo</t>
  </si>
  <si>
    <t>Otros Pasivos Diferidos a Corto Plazo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</si>
  <si>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</si>
  <si>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</si>
  <si>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</si>
  <si>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</si>
  <si>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ESF-15 PROVISIONES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</si>
  <si>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</si>
  <si>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</si>
  <si>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</si>
  <si>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</si>
  <si>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Provisiones a Largo Plazo</t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</si>
  <si>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</si>
  <si>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</si>
  <si>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</si>
  <si>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</si>
  <si>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ESF-16 OTROS PASIVOS</t>
  </si>
  <si>
    <t>Otros Pasivos a Corto Plazo</t>
  </si>
  <si>
    <t>Ingresos por Clasificar</t>
  </si>
  <si>
    <t>Recaudación por Participar</t>
  </si>
  <si>
    <t>Otros Pasivos Circulantes</t>
  </si>
  <si>
    <t>Notas de Desglose Estado de Variación en la Hacienda Pública</t>
  </si>
  <si>
    <t>VHP-01 PATRIMONIO CONTRIBUIDO</t>
  </si>
  <si>
    <t>Donaciones de Capital</t>
  </si>
  <si>
    <t>Actualización de la Hacienda Pública/Patrimonio</t>
  </si>
  <si>
    <t>VHP-02 PATRIMONIO GENERADO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</si>
  <si>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</si>
  <si>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</si>
  <si>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</si>
  <si>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</si>
  <si>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</si>
  <si>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</si>
  <si>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</si>
  <si>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</si>
  <si>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</si>
  <si>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</si>
  <si>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</si>
  <si>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</si>
  <si>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</si>
  <si>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</si>
  <si>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</si>
  <si>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Notas de Desglose Estado de Flujos de Efectivo</t>
  </si>
  <si>
    <t>EFE-01 EFECTIVO Y EQUIVALENTES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</si>
  <si>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</si>
  <si>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</si>
  <si>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</si>
  <si>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</si>
  <si>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</si>
  <si>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 de Efectivo y Equivalentes</t>
  </si>
  <si>
    <t>EFE-02 ADQ. DE ACT. DE INVERSIÓN EFECTIVAMENTE PAGADAS</t>
  </si>
  <si>
    <t>Total de Aplicación de efectivo por Actividades de Inversión</t>
  </si>
  <si>
    <t>EFE-03 CONCILIACION DE FLUJOS DE EFECTIVO NETOS</t>
  </si>
  <si>
    <t>Resultados del Ejercicio Ahorro/Desahorro</t>
  </si>
  <si>
    <t>(+) Movimientos de partidas (o rubros) que no afectan al efectivo</t>
  </si>
  <si>
    <t>Amortización gastos pagados por anticipado CP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</si>
  <si>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</si>
  <si>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</si>
  <si>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</si>
  <si>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</si>
  <si>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</si>
  <si>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Diferencias por Tipo de Cambio Negativas en Efectivo y Equivalentes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</si>
  <si>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</si>
  <si>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</si>
  <si>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</si>
  <si>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</si>
  <si>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</si>
  <si>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</si>
  <si>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</si>
  <si>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Ingresos (Patrimonio Capital)</t>
  </si>
  <si>
    <t xml:space="preserve">Estatal </t>
  </si>
  <si>
    <t>Municipal</t>
  </si>
  <si>
    <t>Convenio Federal</t>
  </si>
  <si>
    <t>Aportaciones Federales</t>
  </si>
  <si>
    <t>(-) Movimientos de partidas (o rubros) que afectan al efectivo (gasto)</t>
  </si>
  <si>
    <t>Gastos pagados por anticipado LP</t>
  </si>
  <si>
    <t>(-) Movimientos de partidas (o rubros) que no afectan al efectivo (Ingreso)</t>
  </si>
  <si>
    <t xml:space="preserve">OTROS INGRESOS Y BENEFICIOS 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</si>
  <si>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</si>
  <si>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</si>
  <si>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</si>
  <si>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</si>
  <si>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</si>
  <si>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</si>
  <si>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</si>
  <si>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</si>
  <si>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</si>
  <si>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</si>
  <si>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</si>
  <si>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Conciliación entre los Ingresos Presupuestarios y Contables</t>
  </si>
  <si>
    <t>(Cifras en pesos)</t>
  </si>
  <si>
    <t>Concepto</t>
  </si>
  <si>
    <t>1. Total de Ingresos Presupuestarios</t>
  </si>
  <si>
    <t>2. Más Ingresos Contables No Presupuestarios</t>
  </si>
  <si>
    <t>2.1</t>
  </si>
  <si>
    <t>2.2</t>
  </si>
  <si>
    <t>Incremento por Variación de inventarios</t>
  </si>
  <si>
    <t>2.3</t>
  </si>
  <si>
    <t>2.4</t>
  </si>
  <si>
    <t>2.5</t>
  </si>
  <si>
    <t>2.6</t>
  </si>
  <si>
    <t>Otros Ingresos Contables No Presupuestarios</t>
  </si>
  <si>
    <t>3. Menos ingresos presupuestarios no contables</t>
  </si>
  <si>
    <t>Aprovechamientos Patrimoniales</t>
  </si>
  <si>
    <t>Ingresos Derivados de Financiamientos</t>
  </si>
  <si>
    <t>Otros Ingresos Presupuestarios No Contables</t>
  </si>
  <si>
    <t>4. Total de Ingresos Contables</t>
  </si>
  <si>
    <t>Conciliación entre los Egresos Presupuestarios y los Gastos Contables</t>
  </si>
  <si>
    <t>1. Total de Egresos Presupuestarios</t>
  </si>
  <si>
    <t>2. Menos Egresos Presupuestarios No Contables</t>
  </si>
  <si>
    <t>2.10</t>
  </si>
  <si>
    <t>Bienes Inmuebles</t>
  </si>
  <si>
    <t>2.11</t>
  </si>
  <si>
    <t>2.12</t>
  </si>
  <si>
    <t>Obra Pública en Bienes de Dominio Público</t>
  </si>
  <si>
    <t>2.13</t>
  </si>
  <si>
    <t>Obra Pública en Bienes Propios</t>
  </si>
  <si>
    <t>2.14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</si>
  <si>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</si>
  <si>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</si>
  <si>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</si>
  <si>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</si>
  <si>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</si>
  <si>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</si>
  <si>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</si>
  <si>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</si>
  <si>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</si>
  <si>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</si>
  <si>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</si>
  <si>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</si>
  <si>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</si>
  <si>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</si>
  <si>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</si>
  <si>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</si>
  <si>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</si>
  <si>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</si>
  <si>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</si>
  <si>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</si>
  <si>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3.5</t>
  </si>
  <si>
    <t>3.6</t>
  </si>
  <si>
    <t>Materiales y Suministros (consumos)</t>
  </si>
  <si>
    <t>3.7</t>
  </si>
  <si>
    <t>Otros Gastos Contables No Presupuestarios</t>
  </si>
  <si>
    <t>4. Total de Gastos Contables</t>
  </si>
  <si>
    <t>Notas de Memoria</t>
  </si>
  <si>
    <t>Saldo Inicial</t>
  </si>
  <si>
    <t>Cargos del Período</t>
  </si>
  <si>
    <t>Abonos del Período</t>
  </si>
  <si>
    <t>Saldo Final</t>
  </si>
  <si>
    <t>Valores en Custodia</t>
  </si>
  <si>
    <t>Tasa</t>
  </si>
  <si>
    <t>Vencimiento</t>
  </si>
  <si>
    <t>Tipo de Contrato</t>
  </si>
  <si>
    <t>CUENTAS DE ORDEN CONTABLES</t>
  </si>
  <si>
    <t>Custodia de Valores</t>
  </si>
  <si>
    <t>Instrumentos de Crédito Prestados a Formadores de Mercado</t>
  </si>
  <si>
    <t>Préstamo de Instrumentos de Crédito a Formadores de Mercado y su Garantía</t>
  </si>
  <si>
    <t>Instrumentos de Crédito Recibidos en Garantía de los Formadores de Mercado</t>
  </si>
  <si>
    <t>Garantía de Créditos Recibidos de los Formadores de Mercado</t>
  </si>
  <si>
    <t>Autorización para la Emisión de Bonos, Títulos y Valores de la Deuda Pública Interna</t>
  </si>
  <si>
    <t>Autorización para la Emisión de Bonos, Títulos y Valores de la Deuda Pública Externa</t>
  </si>
  <si>
    <t>Emisiones Autorizadas de la Deuda Pública Interna y Externa</t>
  </si>
  <si>
    <t>Suscripción de Contratos de Préstamos y Otras Obligaciones de la Deuda Pública Interna</t>
  </si>
  <si>
    <t>Suscripción de Contratos de Préstamos y Otras Obligaciones de la Deuda Pública Externa</t>
  </si>
  <si>
    <t>Contratos de Préstamos y Otras Obligaciones de la Deuda Pública Interna y Externa</t>
  </si>
  <si>
    <t>Avales Autorizados</t>
  </si>
  <si>
    <t>Avales Firmados</t>
  </si>
  <si>
    <t>Fianzas y Garantías Recibidas por Deudas a Cobrar</t>
  </si>
  <si>
    <t>Fianzas y Garantías Recibidas</t>
  </si>
  <si>
    <t>Fianzas Otorgadas para Respaldar Obligaciones no Fiscales del Gobierno</t>
  </si>
  <si>
    <t>Fianzas Otorgadas del Gobierno para Respaldar Obligaciones no Fiscales</t>
  </si>
  <si>
    <t>Demandas Judicial en Proceso de Resolución</t>
  </si>
  <si>
    <t>Resolución de Demandas en Proceso Judicial</t>
  </si>
  <si>
    <t>Contratos para Inversión Mediante Proyectos para Prestación de Servicios (PPS) y Similares</t>
  </si>
  <si>
    <t>Inversión Pública Contratada Mediante Proyectos para Prestación de Servicios (PPS) y Similares</t>
  </si>
  <si>
    <t>Bienes Bajo Contrato en Concesión</t>
  </si>
  <si>
    <t>Contrato de Concesión por Bienes</t>
  </si>
  <si>
    <t>Bienes Bajo Contrato en Comodato</t>
  </si>
  <si>
    <t>Contrato de Comodato por Bienes</t>
  </si>
  <si>
    <t>CUENTAS DE ORDEN PRESUPUESTARIAS</t>
  </si>
  <si>
    <t>Cuentas de Orden Presupuestarias de Ingresos</t>
  </si>
  <si>
    <t>Ley de Ingresos Estimada</t>
  </si>
  <si>
    <t>Ley de Ingresos por Ejecutar</t>
  </si>
  <si>
    <t>Modificaciones a la Ley de Ingresos Estimada</t>
  </si>
  <si>
    <t>Ley de Ingresos Devengada</t>
  </si>
  <si>
    <t>Ley de Ingresos Recaudada</t>
  </si>
  <si>
    <t>Cuentas de Orden Presupuestarias de Egresos</t>
  </si>
  <si>
    <t>Presupuesto de Egresos Aprobado</t>
  </si>
  <si>
    <t>Presupuesto de Egresos por Ejercer</t>
  </si>
  <si>
    <t>Modificaciones al Presupuesto de Egresos Aprobado</t>
  </si>
  <si>
    <t>Presupuesto de Egresos Comprometido</t>
  </si>
  <si>
    <t>Presupuesto de Egresos Devengado</t>
  </si>
  <si>
    <t>Presupuesto de Egresos Ejercido</t>
  </si>
  <si>
    <t>Presupuesto de Egresos Pagado</t>
  </si>
  <si>
    <t>___________________________________________________</t>
  </si>
  <si>
    <t>_____________________________________________________</t>
  </si>
  <si>
    <t>Mtro. Alberto de la Luz Socorro Diosdado</t>
  </si>
  <si>
    <t>C.P. Adriana Maragarita Orozco Jiménez</t>
  </si>
  <si>
    <t>Director General del SABES</t>
  </si>
  <si>
    <t>Directora de Administración y Finanzas del SABES</t>
  </si>
  <si>
    <t>________________________________________________</t>
  </si>
  <si>
    <t>______________________________________________</t>
  </si>
  <si>
    <t>___________________________________________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</si>
</sst>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_-* #,##0_-;\-* #,##0_-;_-* &quot;-&quot;??_-;_-@_-"/>
    <numFmt numFmtId="166" formatCode="#,##0.000000000"/>
    <numFmt numFmtId="170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8"/>
      <color rgb="FF000000"/>
      <name val="Arial"/>
      <family val="2"/>
    </font>
    <font>
      <b/>
      <sz val="8"/>
      <name val="Arial"/>
      <family val="2"/>
    </font>
    <font>
      <sz val="8"/>
      <color rgb="FF000000"/>
      <name val="Arial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11"/>
      <name val="Calibri"/>
      <family val="2"/>
    </font>
    <font>
      <sz val="10"/>
      <color theme="0" tint="-0.14999847407452621"/>
      <name val="Arial"/>
      <family val="2"/>
    </font>
    <font>
      <sz val="8"/>
      <color indexed="8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471406"/>
        <bgColor rgb="FF000000"/>
      </patternFill>
    </fill>
    <fill>
      <patternFill patternType="solid">
        <fgColor rgb="FFEDE7E7"/>
        <bgColor rgb="FFEDE7E7"/>
      </patternFill>
    </fill>
    <fill>
      <patternFill patternType="solid">
        <fgColor rgb="FF471406"/>
        <bgColor rgb="FF471406"/>
      </patternFill>
    </fill>
    <fill>
      <patternFill patternType="solid">
        <fgColor rgb="FF471306"/>
        <bgColor rgb="FF471306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8D8D8"/>
        <bgColor rgb="FFD8D8D8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</cellStyleXfs>
  <cellXfs count="225">
    <xf numFmtId="0" fontId="0" fillId="0" borderId="0" xfId="0"/>
    <xf numFmtId="0" fontId="3" fillId="2" borderId="0" xfId="2" applyFont="1" applyFill="1" applyAlignment="1">
      <alignment horizontal="center" vertical="center"/>
    </xf>
    <xf numFmtId="0" fontId="3" fillId="2" borderId="0" xfId="2" applyFont="1" applyFill="1" applyAlignment="1">
      <alignment horizontal="right" vertical="center"/>
    </xf>
    <xf numFmtId="0" fontId="4" fillId="2" borderId="0" xfId="2" applyFont="1" applyFill="1" applyAlignment="1">
      <alignment horizontal="left" vertical="center"/>
    </xf>
    <xf numFmtId="0" fontId="5" fillId="0" borderId="0" xfId="2" applyFont="1" applyAlignment="1">
      <alignment horizontal="center" vertical="center"/>
    </xf>
    <xf numFmtId="0" fontId="5" fillId="0" borderId="0" xfId="2" applyFont="1" applyAlignment="1">
      <alignment vertical="center"/>
    </xf>
    <xf numFmtId="0" fontId="6" fillId="3" borderId="0" xfId="2" applyFont="1" applyFill="1" applyAlignment="1">
      <alignment horizontal="center" vertical="center"/>
    </xf>
    <xf numFmtId="0" fontId="6" fillId="3" borderId="0" xfId="2" applyFont="1" applyFill="1"/>
    <xf numFmtId="0" fontId="5" fillId="0" borderId="0" xfId="2" applyFont="1"/>
    <xf numFmtId="0" fontId="6" fillId="3" borderId="0" xfId="3" applyFont="1" applyFill="1"/>
    <xf numFmtId="0" fontId="7" fillId="4" borderId="0" xfId="3" applyFont="1" applyFill="1"/>
    <xf numFmtId="0" fontId="7" fillId="4" borderId="0" xfId="3" applyFont="1" applyFill="1" applyAlignment="1">
      <alignment horizontal="center"/>
    </xf>
    <xf numFmtId="0" fontId="7" fillId="4" borderId="0" xfId="3" applyFont="1" applyFill="1" applyAlignment="1">
      <alignment horizontal="center" vertical="center"/>
    </xf>
    <xf numFmtId="0" fontId="4" fillId="2" borderId="0" xfId="2" applyFont="1" applyFill="1" applyAlignment="1">
      <alignment horizontal="center" vertical="center"/>
    </xf>
    <xf numFmtId="0" fontId="4" fillId="2" borderId="0" xfId="2" applyFont="1" applyFill="1" applyAlignment="1">
      <alignment vertical="center"/>
    </xf>
    <xf numFmtId="0" fontId="7" fillId="4" borderId="0" xfId="2" applyFont="1" applyFill="1"/>
    <xf numFmtId="0" fontId="7" fillId="6" borderId="0" xfId="2" applyFont="1" applyFill="1"/>
    <xf numFmtId="0" fontId="6" fillId="7" borderId="0" xfId="0" applyFont="1" applyFill="1"/>
    <xf numFmtId="0" fontId="7" fillId="8" borderId="0" xfId="0" applyFont="1" applyFill="1"/>
    <xf numFmtId="0" fontId="7" fillId="9" borderId="0" xfId="0" applyFont="1" applyFill="1"/>
    <xf numFmtId="0" fontId="3" fillId="2" borderId="0" xfId="4" applyFont="1" applyFill="1" applyAlignment="1">
      <alignment horizontal="center" vertical="center"/>
    </xf>
    <xf numFmtId="0" fontId="3" fillId="2" borderId="0" xfId="4" applyFont="1" applyFill="1" applyAlignment="1">
      <alignment horizontal="right" vertical="center"/>
    </xf>
    <xf numFmtId="0" fontId="4" fillId="2" borderId="0" xfId="4" applyFont="1" applyFill="1" applyAlignment="1">
      <alignment horizontal="left" vertical="center"/>
    </xf>
    <xf numFmtId="0" fontId="5" fillId="0" borderId="0" xfId="4" applyFont="1"/>
    <xf numFmtId="0" fontId="6" fillId="3" borderId="0" xfId="4" applyFont="1" applyFill="1" applyAlignment="1">
      <alignment horizontal="center" vertical="center"/>
    </xf>
    <xf numFmtId="0" fontId="6" fillId="3" borderId="0" xfId="4" applyFont="1" applyFill="1"/>
    <xf numFmtId="0" fontId="7" fillId="4" borderId="0" xfId="4" applyFont="1" applyFill="1"/>
    <xf numFmtId="0" fontId="5" fillId="0" borderId="0" xfId="4" applyFont="1" applyAlignment="1">
      <alignment vertical="center"/>
    </xf>
    <xf numFmtId="0" fontId="7" fillId="4" borderId="0" xfId="4" applyFont="1" applyFill="1" applyAlignment="1">
      <alignment horizontal="center"/>
    </xf>
    <xf numFmtId="0" fontId="9" fillId="10" borderId="1" xfId="7" applyFont="1" applyFill="1" applyBorder="1" applyAlignment="1">
      <alignment horizontal="center" vertical="center"/>
    </xf>
    <xf numFmtId="0" fontId="9" fillId="10" borderId="2" xfId="7" applyFont="1" applyFill="1" applyBorder="1" applyAlignment="1">
      <alignment horizontal="center" vertical="center"/>
    </xf>
    <xf numFmtId="0" fontId="9" fillId="10" borderId="3" xfId="7" applyFont="1" applyFill="1" applyBorder="1" applyAlignment="1">
      <alignment horizontal="center" vertical="center"/>
    </xf>
    <xf numFmtId="0" fontId="10" fillId="0" borderId="0" xfId="7" applyFont="1"/>
    <xf numFmtId="0" fontId="9" fillId="10" borderId="4" xfId="7" applyFont="1" applyFill="1" applyBorder="1" applyAlignment="1">
      <alignment horizontal="center" vertical="center"/>
    </xf>
    <xf numFmtId="0" fontId="9" fillId="10" borderId="0" xfId="7" applyFont="1" applyFill="1" applyAlignment="1">
      <alignment horizontal="center" vertical="center"/>
    </xf>
    <xf numFmtId="0" fontId="9" fillId="10" borderId="5" xfId="7" applyFont="1" applyFill="1" applyBorder="1" applyAlignment="1">
      <alignment horizontal="center" vertical="center"/>
    </xf>
    <xf numFmtId="0" fontId="9" fillId="10" borderId="6" xfId="7" applyFont="1" applyFill="1" applyBorder="1" applyAlignment="1">
      <alignment horizontal="center" vertical="center"/>
    </xf>
    <xf numFmtId="0" fontId="9" fillId="10" borderId="7" xfId="7" applyFont="1" applyFill="1" applyBorder="1" applyAlignment="1">
      <alignment horizontal="center" vertical="center"/>
    </xf>
    <xf numFmtId="0" fontId="9" fillId="10" borderId="8" xfId="7" applyFont="1" applyFill="1" applyBorder="1" applyAlignment="1">
      <alignment horizontal="center" vertical="center"/>
    </xf>
    <xf numFmtId="0" fontId="9" fillId="11" borderId="9" xfId="0" applyFont="1" applyFill="1" applyBorder="1" applyAlignment="1">
      <alignment horizontal="center" vertical="center"/>
    </xf>
    <xf numFmtId="0" fontId="11" fillId="0" borderId="10" xfId="0" applyFont="1" applyBorder="1"/>
    <xf numFmtId="0" fontId="9" fillId="11" borderId="11" xfId="0" applyFont="1" applyFill="1" applyBorder="1" applyAlignment="1">
      <alignment horizontal="center" vertical="center"/>
    </xf>
    <xf numFmtId="0" fontId="3" fillId="10" borderId="12" xfId="7" applyFont="1" applyFill="1" applyBorder="1" applyAlignment="1">
      <alignment vertical="center"/>
    </xf>
    <xf numFmtId="3" fontId="3" fillId="10" borderId="13" xfId="7" applyNumberFormat="1" applyFont="1" applyFill="1" applyBorder="1" applyAlignment="1">
      <alignment horizontal="right" vertical="center" wrapText="1" indent="1"/>
    </xf>
    <xf numFmtId="165" fontId="12" fillId="12" borderId="0" xfId="0" applyNumberFormat="1" applyFont="1" applyFill="1"/>
    <xf numFmtId="0" fontId="3" fillId="0" borderId="13" xfId="7" applyFont="1" applyBorder="1" applyAlignment="1">
      <alignment vertical="center"/>
    </xf>
    <xf numFmtId="0" fontId="3" fillId="0" borderId="13" xfId="7" applyFont="1" applyBorder="1" applyAlignment="1">
      <alignment horizontal="right" vertical="center"/>
    </xf>
    <xf numFmtId="0" fontId="3" fillId="0" borderId="12" xfId="7" applyFont="1" applyBorder="1" applyAlignment="1">
      <alignment vertical="center"/>
    </xf>
    <xf numFmtId="3" fontId="3" fillId="0" borderId="13" xfId="7" applyNumberFormat="1" applyFont="1" applyBorder="1" applyAlignment="1">
      <alignment horizontal="right" vertical="center" wrapText="1" indent="1"/>
    </xf>
    <xf numFmtId="0" fontId="8" fillId="0" borderId="12" xfId="7" applyFont="1" applyBorder="1" applyAlignment="1">
      <alignment vertical="center"/>
    </xf>
    <xf numFmtId="0" fontId="8" fillId="0" borderId="13" xfId="7" applyFont="1" applyBorder="1" applyAlignment="1">
      <alignment horizontal="left" vertical="center" indent="1"/>
    </xf>
    <xf numFmtId="3" fontId="5" fillId="0" borderId="13" xfId="7" applyNumberFormat="1" applyFont="1" applyBorder="1" applyAlignment="1">
      <alignment horizontal="right" vertical="center" wrapText="1" indent="1"/>
    </xf>
    <xf numFmtId="0" fontId="10" fillId="0" borderId="12" xfId="7" applyFont="1" applyBorder="1"/>
    <xf numFmtId="0" fontId="5" fillId="0" borderId="13" xfId="7" applyFont="1" applyBorder="1" applyAlignment="1">
      <alignment horizontal="left" vertical="center" wrapText="1" indent="1"/>
    </xf>
    <xf numFmtId="0" fontId="5" fillId="0" borderId="12" xfId="7" applyFont="1" applyBorder="1" applyAlignment="1">
      <alignment horizontal="left" vertical="center"/>
    </xf>
    <xf numFmtId="0" fontId="5" fillId="0" borderId="13" xfId="7" applyFont="1" applyBorder="1" applyAlignment="1">
      <alignment horizontal="left" vertical="center" indent="1"/>
    </xf>
    <xf numFmtId="0" fontId="5" fillId="0" borderId="13" xfId="7" applyFont="1" applyBorder="1" applyAlignment="1">
      <alignment horizontal="left" vertical="center" wrapText="1"/>
    </xf>
    <xf numFmtId="4" fontId="5" fillId="0" borderId="13" xfId="7" applyNumberFormat="1" applyFont="1" applyBorder="1" applyAlignment="1">
      <alignment horizontal="right" vertical="center" wrapText="1" indent="1"/>
    </xf>
    <xf numFmtId="0" fontId="8" fillId="0" borderId="12" xfId="7" applyFont="1" applyBorder="1" applyAlignment="1">
      <alignment horizontal="left" vertical="center"/>
    </xf>
    <xf numFmtId="0" fontId="8" fillId="0" borderId="12" xfId="7" applyFont="1" applyBorder="1" applyAlignment="1">
      <alignment horizontal="left"/>
    </xf>
    <xf numFmtId="3" fontId="5" fillId="0" borderId="13" xfId="7" applyNumberFormat="1" applyFont="1" applyBorder="1" applyAlignment="1">
      <alignment horizontal="right" vertical="center" indent="1"/>
    </xf>
    <xf numFmtId="0" fontId="10" fillId="0" borderId="13" xfId="7" applyFont="1" applyBorder="1"/>
    <xf numFmtId="0" fontId="5" fillId="0" borderId="13" xfId="7" applyFont="1" applyBorder="1" applyAlignment="1">
      <alignment horizontal="left" vertical="center"/>
    </xf>
    <xf numFmtId="4" fontId="5" fillId="0" borderId="13" xfId="7" applyNumberFormat="1" applyFont="1" applyBorder="1" applyAlignment="1">
      <alignment horizontal="right" vertical="center" indent="1"/>
    </xf>
    <xf numFmtId="0" fontId="3" fillId="10" borderId="13" xfId="7" applyFont="1" applyFill="1" applyBorder="1" applyAlignment="1">
      <alignment vertical="center"/>
    </xf>
    <xf numFmtId="166" fontId="10" fillId="0" borderId="0" xfId="7" applyNumberFormat="1" applyFont="1"/>
    <xf numFmtId="0" fontId="4" fillId="10" borderId="1" xfId="7" applyFont="1" applyFill="1" applyBorder="1" applyAlignment="1" applyProtection="1">
      <alignment horizontal="center" vertical="center" wrapText="1"/>
      <protection locked="0"/>
    </xf>
    <xf numFmtId="0" fontId="4" fillId="10" borderId="2" xfId="7" applyFont="1" applyFill="1" applyBorder="1" applyAlignment="1" applyProtection="1">
      <alignment horizontal="center" vertical="center" wrapText="1"/>
      <protection locked="0"/>
    </xf>
    <xf numFmtId="0" fontId="4" fillId="10" borderId="3" xfId="7" applyFont="1" applyFill="1" applyBorder="1" applyAlignment="1" applyProtection="1">
      <alignment horizontal="center" vertical="center" wrapText="1"/>
      <protection locked="0"/>
    </xf>
    <xf numFmtId="0" fontId="10" fillId="0" borderId="0" xfId="7" applyFont="1" applyAlignment="1">
      <alignment horizontal="center" vertical="center"/>
    </xf>
    <xf numFmtId="0" fontId="4" fillId="10" borderId="4" xfId="7" applyFont="1" applyFill="1" applyBorder="1" applyAlignment="1" applyProtection="1">
      <alignment horizontal="center" vertical="center" wrapText="1"/>
      <protection locked="0"/>
    </xf>
    <xf numFmtId="0" fontId="4" fillId="10" borderId="0" xfId="7" applyFont="1" applyFill="1" applyAlignment="1" applyProtection="1">
      <alignment horizontal="center" vertical="center" wrapText="1"/>
      <protection locked="0"/>
    </xf>
    <xf numFmtId="0" fontId="4" fillId="10" borderId="5" xfId="7" applyFont="1" applyFill="1" applyBorder="1" applyAlignment="1" applyProtection="1">
      <alignment horizontal="center" vertical="center" wrapText="1"/>
      <protection locked="0"/>
    </xf>
    <xf numFmtId="0" fontId="9" fillId="10" borderId="12" xfId="7" applyFont="1" applyFill="1" applyBorder="1" applyAlignment="1">
      <alignment horizontal="center" vertical="center"/>
    </xf>
    <xf numFmtId="0" fontId="9" fillId="10" borderId="14" xfId="7" applyFont="1" applyFill="1" applyBorder="1" applyAlignment="1">
      <alignment horizontal="center" vertical="center"/>
    </xf>
    <xf numFmtId="0" fontId="3" fillId="10" borderId="13" xfId="7" applyFont="1" applyFill="1" applyBorder="1" applyAlignment="1">
      <alignment horizontal="center" vertical="center" wrapText="1"/>
    </xf>
    <xf numFmtId="0" fontId="3" fillId="10" borderId="6" xfId="7" applyFont="1" applyFill="1" applyBorder="1" applyAlignment="1">
      <alignment vertical="center"/>
    </xf>
    <xf numFmtId="3" fontId="3" fillId="10" borderId="13" xfId="7" applyNumberFormat="1" applyFont="1" applyFill="1" applyBorder="1" applyAlignment="1">
      <alignment horizontal="right" vertical="center"/>
    </xf>
    <xf numFmtId="0" fontId="10" fillId="0" borderId="15" xfId="7" applyFont="1" applyBorder="1"/>
    <xf numFmtId="0" fontId="3" fillId="0" borderId="15" xfId="7" applyFont="1" applyBorder="1" applyAlignment="1">
      <alignment vertical="center"/>
    </xf>
    <xf numFmtId="4" fontId="3" fillId="0" borderId="15" xfId="7" applyNumberFormat="1" applyFont="1" applyBorder="1" applyAlignment="1">
      <alignment horizontal="right" vertical="center"/>
    </xf>
    <xf numFmtId="0" fontId="3" fillId="0" borderId="14" xfId="7" applyFont="1" applyBorder="1" applyAlignment="1">
      <alignment vertical="center"/>
    </xf>
    <xf numFmtId="49" fontId="8" fillId="0" borderId="12" xfId="7" applyNumberFormat="1" applyFont="1" applyBorder="1" applyAlignment="1">
      <alignment vertical="center"/>
    </xf>
    <xf numFmtId="0" fontId="8" fillId="0" borderId="14" xfId="7" applyFont="1" applyBorder="1" applyAlignment="1">
      <alignment horizontal="left" vertical="center" indent="1"/>
    </xf>
    <xf numFmtId="3" fontId="8" fillId="0" borderId="13" xfId="7" applyNumberFormat="1" applyFont="1" applyBorder="1" applyAlignment="1">
      <alignment horizontal="right" vertical="center" wrapText="1" indent="1"/>
    </xf>
    <xf numFmtId="49" fontId="8" fillId="0" borderId="12" xfId="7" applyNumberFormat="1" applyFont="1" applyBorder="1"/>
    <xf numFmtId="0" fontId="8" fillId="0" borderId="14" xfId="7" applyFont="1" applyBorder="1" applyAlignment="1">
      <alignment horizontal="left" vertical="center" wrapText="1" indent="1"/>
    </xf>
    <xf numFmtId="0" fontId="8" fillId="0" borderId="15" xfId="7" applyFont="1" applyBorder="1"/>
    <xf numFmtId="0" fontId="8" fillId="0" borderId="15" xfId="7" applyFont="1" applyBorder="1" applyAlignment="1">
      <alignment vertical="center"/>
    </xf>
    <xf numFmtId="4" fontId="8" fillId="0" borderId="15" xfId="7" applyNumberFormat="1" applyFont="1" applyBorder="1" applyAlignment="1">
      <alignment horizontal="right" vertical="center"/>
    </xf>
    <xf numFmtId="0" fontId="4" fillId="0" borderId="12" xfId="7" applyFont="1" applyBorder="1" applyAlignment="1">
      <alignment vertical="center"/>
    </xf>
    <xf numFmtId="0" fontId="4" fillId="0" borderId="14" xfId="7" applyFont="1" applyBorder="1" applyAlignment="1">
      <alignment vertical="center"/>
    </xf>
    <xf numFmtId="3" fontId="4" fillId="0" borderId="13" xfId="7" applyNumberFormat="1" applyFont="1" applyBorder="1" applyAlignment="1">
      <alignment horizontal="right" vertical="center" wrapText="1" indent="1"/>
    </xf>
    <xf numFmtId="3" fontId="8" fillId="0" borderId="13" xfId="7" applyNumberFormat="1" applyFont="1" applyBorder="1" applyAlignment="1">
      <alignment horizontal="right" vertical="center" indent="1"/>
    </xf>
    <xf numFmtId="0" fontId="5" fillId="0" borderId="15" xfId="7" applyFont="1" applyBorder="1" applyAlignment="1">
      <alignment vertical="center"/>
    </xf>
    <xf numFmtId="4" fontId="5" fillId="0" borderId="15" xfId="7" applyNumberFormat="1" applyFont="1" applyBorder="1" applyAlignment="1">
      <alignment horizontal="right" vertical="center"/>
    </xf>
    <xf numFmtId="0" fontId="3" fillId="5" borderId="12" xfId="7" applyFont="1" applyFill="1" applyBorder="1" applyAlignment="1">
      <alignment vertical="center"/>
    </xf>
    <xf numFmtId="3" fontId="10" fillId="0" borderId="0" xfId="7" applyNumberFormat="1" applyFont="1"/>
    <xf numFmtId="0" fontId="3" fillId="2" borderId="0" xfId="4" applyFont="1" applyFill="1" applyAlignment="1">
      <alignment vertical="center"/>
    </xf>
    <xf numFmtId="0" fontId="3" fillId="2" borderId="0" xfId="4" applyFont="1" applyFill="1" applyAlignment="1">
      <alignment horizontal="center"/>
    </xf>
    <xf numFmtId="0" fontId="3" fillId="2" borderId="0" xfId="4" applyFont="1" applyFill="1"/>
    <xf numFmtId="0" fontId="6" fillId="2" borderId="0" xfId="4" applyFont="1" applyFill="1"/>
    <xf numFmtId="4" fontId="5" fillId="12" borderId="13" xfId="7" applyNumberFormat="1" applyFont="1" applyFill="1" applyBorder="1" applyAlignment="1">
      <alignment horizontal="right" vertical="center" wrapText="1" indent="1"/>
    </xf>
    <xf numFmtId="0" fontId="3" fillId="12" borderId="0" xfId="4" applyFont="1" applyFill="1" applyAlignment="1">
      <alignment horizontal="center"/>
    </xf>
    <xf numFmtId="0" fontId="3" fillId="12" borderId="12" xfId="7" applyFont="1" applyFill="1" applyBorder="1" applyAlignment="1">
      <alignment horizontal="center" vertical="center"/>
    </xf>
    <xf numFmtId="0" fontId="3" fillId="12" borderId="0" xfId="4" applyFont="1" applyFill="1"/>
    <xf numFmtId="0" fontId="4" fillId="12" borderId="13" xfId="4" applyFont="1" applyFill="1" applyBorder="1" applyAlignment="1">
      <alignment horizontal="center" vertical="center"/>
    </xf>
    <xf numFmtId="0" fontId="8" fillId="12" borderId="13" xfId="7" applyFont="1" applyFill="1" applyBorder="1" applyAlignment="1">
      <alignment horizontal="left" vertical="center" indent="1"/>
    </xf>
    <xf numFmtId="0" fontId="9" fillId="12" borderId="13" xfId="7" applyFont="1" applyFill="1" applyBorder="1" applyAlignment="1">
      <alignment horizontal="center" vertical="center"/>
    </xf>
    <xf numFmtId="0" fontId="10" fillId="0" borderId="0" xfId="7" applyFont="1"/>
    <xf numFmtId="0" fontId="5" fillId="12" borderId="0" xfId="2" applyFont="1" applyFill="1"/>
    <xf numFmtId="0" fontId="5" fillId="12" borderId="0" xfId="4" applyFont="1" applyFill="1"/>
    <xf numFmtId="4" fontId="5" fillId="12" borderId="0" xfId="4" applyNumberFormat="1" applyFont="1" applyFill="1"/>
    <xf numFmtId="0" fontId="15" fillId="12" borderId="0" xfId="0" applyFont="1" applyFill="1" applyBorder="1" applyAlignment="1">
      <alignment horizontal="left"/>
    </xf>
    <xf numFmtId="0" fontId="14" fillId="12" borderId="0" xfId="0" applyFont="1" applyFill="1" applyBorder="1" applyAlignment="1"/>
    <xf numFmtId="0" fontId="5" fillId="12" borderId="0" xfId="4" applyFont="1" applyFill="1" applyBorder="1"/>
    <xf numFmtId="0" fontId="8" fillId="12" borderId="2" xfId="7" applyFont="1" applyFill="1" applyBorder="1" applyAlignment="1">
      <alignment horizontal="left" vertical="center" indent="1"/>
    </xf>
    <xf numFmtId="4" fontId="5" fillId="12" borderId="2" xfId="7" applyNumberFormat="1" applyFont="1" applyFill="1" applyBorder="1" applyAlignment="1">
      <alignment horizontal="right" vertical="center" wrapText="1" indent="1"/>
    </xf>
    <xf numFmtId="0" fontId="5" fillId="12" borderId="0" xfId="7" applyFont="1" applyFill="1" applyAlignment="1">
      <alignment horizontal="left" vertical="center"/>
    </xf>
    <xf numFmtId="4" fontId="5" fillId="12" borderId="0" xfId="7" applyNumberFormat="1" applyFont="1" applyFill="1" applyAlignment="1">
      <alignment horizontal="right" vertical="center" indent="1"/>
    </xf>
    <xf numFmtId="0" fontId="3" fillId="12" borderId="1" xfId="7" applyFont="1" applyFill="1" applyBorder="1" applyAlignment="1">
      <alignment horizontal="center" vertical="center"/>
    </xf>
    <xf numFmtId="4" fontId="5" fillId="12" borderId="14" xfId="7" applyNumberFormat="1" applyFont="1" applyFill="1" applyBorder="1" applyAlignment="1">
      <alignment horizontal="right" vertical="center" wrapText="1" indent="1"/>
    </xf>
    <xf numFmtId="164" fontId="5" fillId="12" borderId="0" xfId="4" applyNumberFormat="1" applyFont="1" applyFill="1"/>
    <xf numFmtId="164" fontId="5" fillId="12" borderId="0" xfId="8" applyFont="1" applyFill="1"/>
    <xf numFmtId="0" fontId="16" fillId="12" borderId="0" xfId="4" applyFont="1" applyFill="1" applyBorder="1"/>
    <xf numFmtId="0" fontId="16" fillId="12" borderId="0" xfId="4" applyFont="1" applyFill="1"/>
    <xf numFmtId="0" fontId="15" fillId="12" borderId="0" xfId="0" applyFont="1" applyFill="1" applyBorder="1"/>
    <xf numFmtId="0" fontId="14" fillId="12" borderId="0" xfId="0" applyFont="1" applyFill="1" applyBorder="1" applyProtection="1">
      <protection locked="0"/>
    </xf>
    <xf numFmtId="4" fontId="3" fillId="12" borderId="0" xfId="6" applyNumberFormat="1" applyFont="1" applyFill="1"/>
    <xf numFmtId="0" fontId="3" fillId="12" borderId="0" xfId="5" applyFont="1" applyFill="1" applyAlignment="1">
      <alignment horizontal="center"/>
    </xf>
    <xf numFmtId="0" fontId="5" fillId="12" borderId="0" xfId="4" applyFont="1" applyFill="1" applyAlignment="1">
      <alignment vertical="center"/>
    </xf>
    <xf numFmtId="0" fontId="3" fillId="12" borderId="0" xfId="4" applyFont="1" applyFill="1" applyAlignment="1">
      <alignment horizontal="left" indent="1"/>
    </xf>
    <xf numFmtId="0" fontId="3" fillId="12" borderId="0" xfId="0" applyFont="1" applyFill="1"/>
    <xf numFmtId="4" fontId="3" fillId="12" borderId="0" xfId="0" applyNumberFormat="1" applyFont="1" applyFill="1"/>
    <xf numFmtId="0" fontId="3" fillId="12" borderId="0" xfId="5" applyFont="1" applyFill="1"/>
    <xf numFmtId="0" fontId="7" fillId="12" borderId="0" xfId="4" applyFont="1" applyFill="1"/>
    <xf numFmtId="4" fontId="3" fillId="12" borderId="0" xfId="4" applyNumberFormat="1" applyFont="1" applyFill="1"/>
    <xf numFmtId="0" fontId="3" fillId="12" borderId="0" xfId="0" applyFont="1" applyFill="1" applyAlignment="1">
      <alignment horizontal="center"/>
    </xf>
    <xf numFmtId="0" fontId="9" fillId="12" borderId="0" xfId="0" applyFont="1" applyFill="1"/>
    <xf numFmtId="0" fontId="5" fillId="12" borderId="0" xfId="5" applyFont="1" applyFill="1" applyAlignment="1">
      <alignment horizontal="center"/>
    </xf>
    <xf numFmtId="0" fontId="0" fillId="0" borderId="0" xfId="0"/>
    <xf numFmtId="0" fontId="5" fillId="0" borderId="0" xfId="2" applyFont="1"/>
    <xf numFmtId="0" fontId="10" fillId="0" borderId="0" xfId="7" applyFont="1"/>
    <xf numFmtId="0" fontId="13" fillId="12" borderId="0" xfId="0" applyFont="1" applyFill="1"/>
    <xf numFmtId="0" fontId="13" fillId="12" borderId="0" xfId="0" applyFont="1" applyFill="1" applyBorder="1"/>
    <xf numFmtId="0" fontId="14" fillId="12" borderId="0" xfId="0" applyFont="1" applyFill="1" applyAlignment="1"/>
    <xf numFmtId="0" fontId="15" fillId="12" borderId="0" xfId="0" applyFont="1" applyFill="1" applyAlignment="1">
      <alignment horizontal="left"/>
    </xf>
    <xf numFmtId="0" fontId="0" fillId="0" borderId="0" xfId="0"/>
    <xf numFmtId="0" fontId="5" fillId="0" borderId="0" xfId="2" applyFont="1"/>
    <xf numFmtId="0" fontId="10" fillId="0" borderId="0" xfId="7" applyFont="1"/>
    <xf numFmtId="0" fontId="13" fillId="12" borderId="0" xfId="0" applyFont="1" applyFill="1"/>
    <xf numFmtId="0" fontId="13" fillId="12" borderId="0" xfId="0" applyFont="1" applyFill="1" applyBorder="1"/>
    <xf numFmtId="0" fontId="10" fillId="12" borderId="0" xfId="0" applyFont="1" applyFill="1" applyProtection="1">
      <protection locked="0"/>
    </xf>
    <xf numFmtId="0" fontId="14" fillId="12" borderId="0" xfId="0" applyFont="1" applyFill="1" applyAlignment="1"/>
    <xf numFmtId="0" fontId="15" fillId="12" borderId="0" xfId="0" applyFont="1" applyFill="1" applyAlignment="1">
      <alignment horizontal="left"/>
    </xf>
    <xf numFmtId="0" fontId="10" fillId="12" borderId="0" xfId="0" applyFont="1" applyFill="1"/>
    <xf numFmtId="0" fontId="13" fillId="12" borderId="0" xfId="0" applyFont="1" applyFill="1" applyBorder="1"/>
    <xf numFmtId="0" fontId="6" fillId="12" borderId="0" xfId="4" applyFont="1" applyFill="1"/>
    <xf numFmtId="0" fontId="5" fillId="12" borderId="0" xfId="0" applyFont="1" applyFill="1" applyAlignment="1">
      <alignment horizontal="center"/>
    </xf>
    <xf numFmtId="0" fontId="5" fillId="12" borderId="0" xfId="0" applyFont="1" applyFill="1"/>
    <xf numFmtId="0" fontId="5" fillId="12" borderId="0" xfId="4" applyFont="1" applyFill="1" applyAlignment="1">
      <alignment horizontal="center"/>
    </xf>
    <xf numFmtId="4" fontId="5" fillId="12" borderId="0" xfId="0" applyNumberFormat="1" applyFont="1" applyFill="1"/>
    <xf numFmtId="0" fontId="5" fillId="12" borderId="0" xfId="4" applyFont="1" applyFill="1"/>
    <xf numFmtId="4" fontId="5" fillId="12" borderId="0" xfId="4" applyNumberFormat="1" applyFont="1" applyFill="1"/>
    <xf numFmtId="0" fontId="15" fillId="12" borderId="0" xfId="0" applyFont="1" applyFill="1" applyBorder="1" applyAlignment="1">
      <alignment horizontal="left"/>
    </xf>
    <xf numFmtId="0" fontId="14" fillId="12" borderId="0" xfId="0" applyFont="1" applyFill="1" applyBorder="1" applyAlignment="1"/>
    <xf numFmtId="0" fontId="10" fillId="12" borderId="0" xfId="0" applyFont="1" applyFill="1" applyBorder="1" applyProtection="1">
      <protection locked="0"/>
    </xf>
    <xf numFmtId="0" fontId="5" fillId="12" borderId="0" xfId="4" applyFont="1" applyFill="1" applyBorder="1"/>
    <xf numFmtId="0" fontId="5" fillId="12" borderId="0" xfId="5" applyFont="1" applyFill="1"/>
    <xf numFmtId="4" fontId="5" fillId="12" borderId="0" xfId="6" applyNumberFormat="1" applyFont="1" applyFill="1"/>
    <xf numFmtId="0" fontId="4" fillId="12" borderId="0" xfId="4" applyFont="1" applyFill="1"/>
    <xf numFmtId="0" fontId="4" fillId="12" borderId="0" xfId="5" applyFont="1" applyFill="1"/>
    <xf numFmtId="0" fontId="8" fillId="12" borderId="0" xfId="5" applyFont="1" applyFill="1"/>
    <xf numFmtId="0" fontId="3" fillId="12" borderId="0" xfId="5" applyFont="1" applyFill="1" applyAlignment="1">
      <alignment horizontal="left" indent="1"/>
    </xf>
    <xf numFmtId="4" fontId="3" fillId="12" borderId="0" xfId="5" applyNumberFormat="1" applyFont="1" applyFill="1"/>
    <xf numFmtId="4" fontId="5" fillId="12" borderId="0" xfId="5" applyNumberFormat="1" applyFont="1" applyFill="1"/>
    <xf numFmtId="0" fontId="3" fillId="12" borderId="0" xfId="0" applyFont="1" applyFill="1" applyAlignment="1">
      <alignment horizontal="left"/>
    </xf>
    <xf numFmtId="4" fontId="9" fillId="12" borderId="0" xfId="0" applyNumberFormat="1" applyFont="1" applyFill="1"/>
    <xf numFmtId="0" fontId="10" fillId="12" borderId="0" xfId="0" applyFont="1" applyFill="1" applyAlignment="1">
      <alignment horizontal="center"/>
    </xf>
    <xf numFmtId="0" fontId="10" fillId="12" borderId="0" xfId="0" applyFont="1" applyFill="1" applyAlignment="1">
      <alignment horizontal="left"/>
    </xf>
    <xf numFmtId="4" fontId="10" fillId="12" borderId="0" xfId="0" applyNumberFormat="1" applyFont="1" applyFill="1"/>
    <xf numFmtId="0" fontId="8" fillId="12" borderId="0" xfId="4" applyFont="1" applyFill="1"/>
    <xf numFmtId="4" fontId="10" fillId="12" borderId="0" xfId="5" applyNumberFormat="1" applyFont="1" applyFill="1" applyAlignment="1" applyProtection="1">
      <alignment vertical="top"/>
      <protection locked="0"/>
    </xf>
    <xf numFmtId="0" fontId="3" fillId="12" borderId="0" xfId="4" quotePrefix="1" applyFont="1" applyFill="1" applyAlignment="1">
      <alignment horizontal="left" indent="1"/>
    </xf>
    <xf numFmtId="0" fontId="5" fillId="12" borderId="0" xfId="2" applyFont="1" applyFill="1" applyAlignment="1">
      <alignment vertical="center"/>
    </xf>
    <xf numFmtId="0" fontId="5" fillId="12" borderId="0" xfId="2" applyFont="1" applyFill="1" applyAlignment="1">
      <alignment horizontal="center"/>
    </xf>
    <xf numFmtId="0" fontId="5" fillId="12" borderId="0" xfId="2" applyFont="1" applyFill="1" applyAlignment="1">
      <alignment horizontal="center" vertical="center"/>
    </xf>
    <xf numFmtId="4" fontId="5" fillId="12" borderId="0" xfId="2" applyNumberFormat="1" applyFont="1" applyFill="1"/>
    <xf numFmtId="0" fontId="13" fillId="12" borderId="0" xfId="0" applyFont="1" applyFill="1"/>
    <xf numFmtId="0" fontId="10" fillId="12" borderId="0" xfId="0" applyFont="1" applyFill="1"/>
    <xf numFmtId="0" fontId="13" fillId="12" borderId="0" xfId="0" applyFont="1" applyFill="1" applyBorder="1"/>
    <xf numFmtId="0" fontId="5" fillId="12" borderId="0" xfId="2" applyFont="1" applyFill="1"/>
    <xf numFmtId="0" fontId="14" fillId="12" borderId="0" xfId="0" applyFont="1" applyFill="1" applyAlignment="1"/>
    <xf numFmtId="0" fontId="15" fillId="12" borderId="0" xfId="0" applyFont="1" applyFill="1" applyAlignment="1">
      <alignment horizontal="left"/>
    </xf>
    <xf numFmtId="0" fontId="5" fillId="12" borderId="0" xfId="0" applyFont="1" applyFill="1" applyAlignment="1">
      <alignment horizontal="center"/>
    </xf>
    <xf numFmtId="0" fontId="5" fillId="12" borderId="0" xfId="0" applyFont="1" applyFill="1"/>
    <xf numFmtId="4" fontId="5" fillId="12" borderId="0" xfId="0" applyNumberFormat="1" applyFont="1" applyFill="1"/>
    <xf numFmtId="0" fontId="5" fillId="12" borderId="0" xfId="4" applyFont="1" applyFill="1"/>
    <xf numFmtId="0" fontId="13" fillId="12" borderId="0" xfId="0" applyFont="1" applyFill="1"/>
    <xf numFmtId="0" fontId="10" fillId="12" borderId="0" xfId="0" applyFont="1" applyFill="1"/>
    <xf numFmtId="0" fontId="13" fillId="12" borderId="0" xfId="0" applyFont="1" applyFill="1" applyBorder="1"/>
    <xf numFmtId="0" fontId="5" fillId="12" borderId="0" xfId="2" applyFont="1" applyFill="1"/>
    <xf numFmtId="0" fontId="10" fillId="12" borderId="0" xfId="0" applyFont="1" applyFill="1" applyProtection="1">
      <protection locked="0"/>
    </xf>
    <xf numFmtId="0" fontId="14" fillId="12" borderId="0" xfId="0" applyFont="1" applyFill="1" applyAlignment="1"/>
    <xf numFmtId="0" fontId="15" fillId="12" borderId="0" xfId="0" applyFont="1" applyFill="1" applyAlignment="1">
      <alignment horizontal="left"/>
    </xf>
    <xf numFmtId="0" fontId="4" fillId="12" borderId="0" xfId="3" applyFont="1" applyFill="1" applyAlignment="1">
      <alignment wrapText="1"/>
    </xf>
    <xf numFmtId="0" fontId="4" fillId="12" borderId="0" xfId="3" applyFont="1" applyFill="1" applyAlignment="1">
      <alignment horizontal="center" vertical="center"/>
    </xf>
    <xf numFmtId="9" fontId="8" fillId="12" borderId="0" xfId="1" applyFont="1" applyFill="1"/>
    <xf numFmtId="0" fontId="4" fillId="12" borderId="0" xfId="3" applyFont="1" applyFill="1"/>
    <xf numFmtId="0" fontId="8" fillId="12" borderId="0" xfId="3" applyFont="1" applyFill="1" applyAlignment="1">
      <alignment horizontal="center" vertical="center"/>
    </xf>
    <xf numFmtId="0" fontId="8" fillId="12" borderId="0" xfId="3" applyFont="1" applyFill="1" applyAlignment="1">
      <alignment wrapText="1"/>
    </xf>
    <xf numFmtId="4" fontId="4" fillId="12" borderId="0" xfId="3" applyNumberFormat="1" applyFont="1" applyFill="1"/>
    <xf numFmtId="0" fontId="13" fillId="12" borderId="0" xfId="0" applyFont="1" applyFill="1"/>
    <xf numFmtId="0" fontId="10" fillId="12" borderId="0" xfId="0" applyFont="1" applyFill="1"/>
    <xf numFmtId="0" fontId="13" fillId="12" borderId="0" xfId="0" applyFont="1" applyFill="1" applyBorder="1"/>
    <xf numFmtId="0" fontId="5" fillId="12" borderId="0" xfId="2" applyFont="1" applyFill="1"/>
    <xf numFmtId="0" fontId="5" fillId="12" borderId="0" xfId="3" applyFont="1" applyFill="1"/>
    <xf numFmtId="0" fontId="8" fillId="12" borderId="0" xfId="3" applyFont="1" applyFill="1"/>
    <xf numFmtId="0" fontId="14" fillId="12" borderId="0" xfId="0" applyFont="1" applyFill="1" applyAlignment="1"/>
    <xf numFmtId="0" fontId="15" fillId="12" borderId="0" xfId="0" applyFont="1" applyFill="1" applyAlignment="1">
      <alignment horizontal="left"/>
    </xf>
    <xf numFmtId="0" fontId="8" fillId="12" borderId="0" xfId="3" applyFont="1" applyFill="1" applyAlignment="1">
      <alignment horizontal="center"/>
    </xf>
    <xf numFmtId="4" fontId="8" fillId="12" borderId="0" xfId="3" applyNumberFormat="1" applyFont="1" applyFill="1"/>
    <xf numFmtId="9" fontId="8" fillId="12" borderId="0" xfId="3" applyNumberFormat="1" applyFont="1" applyFill="1"/>
    <xf numFmtId="0" fontId="4" fillId="12" borderId="0" xfId="3" applyFont="1" applyFill="1" applyAlignment="1">
      <alignment horizontal="center"/>
    </xf>
    <xf numFmtId="9" fontId="4" fillId="12" borderId="0" xfId="3" applyNumberFormat="1" applyFont="1" applyFill="1"/>
  </cellXfs>
  <cellStyles count="14">
    <cellStyle name="Millares 11" xfId="8" xr:uid="{39127E26-9310-412F-99CF-D80B5B08DCC1}"/>
    <cellStyle name="Millares 2" xfId="13" xr:uid="{4A8F6D76-312F-489A-A5A0-39DF289E19F8}"/>
    <cellStyle name="Millares 2 15" xfId="12" xr:uid="{4CCFEDCA-2DA1-4D50-BC5C-17A0B3AB37E6}"/>
    <cellStyle name="Millares 2 18" xfId="10" xr:uid="{629B1F1C-4F54-4842-A4AE-40A9CD634FB3}"/>
    <cellStyle name="Millares 3" xfId="6" xr:uid="{065337A1-EB0F-4678-B089-5CF69A5081C8}"/>
    <cellStyle name="Millares 3 14" xfId="11" xr:uid="{8032D925-5C8A-4DA2-BA4B-4769A4595E46}"/>
    <cellStyle name="Millares 3 19" xfId="9" xr:uid="{312F12AE-62B5-4B06-88FA-C2501447CB3D}"/>
    <cellStyle name="Normal" xfId="0" builtinId="0"/>
    <cellStyle name="Normal 2" xfId="5" xr:uid="{32B0FD01-F16F-4339-8CD3-EE3811284B26}"/>
    <cellStyle name="Normal 2 3" xfId="4" xr:uid="{B71A6CF5-2FC3-4988-88FF-2E5F7A9C5C28}"/>
    <cellStyle name="Normal 3 11" xfId="2" xr:uid="{DEF88F48-D893-4F53-81C6-7F8680E5EAA6}"/>
    <cellStyle name="Normal 3 2 2" xfId="7" xr:uid="{5771A08F-E1B5-45EC-A49B-7EEFF10E8A68}"/>
    <cellStyle name="Normal 3 3" xfId="3" xr:uid="{64FAE10F-4318-408B-B0E0-695FCC337BE1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F%20JEFATURA%20DE%20CONTABILIDAD/CONTABILIDAD%202024/ESTADOS%20FINANCIEROS%202024/03%20TERCER%20TRIMESTRE%202024/ESTADOS%20FINANCIEROS%20Y%20PRESUPUESTALES%203er.%20TRIMESTRE%20validado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2024/ESTADOS%20FINANCIEROS/TERCER%20TRIMESTRE/REPORTES%20GENERADO%20SAP/0319_NDM_2403_PEGT_SAB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G DE VALIDAC"/>
      <sheetName val="ESF "/>
      <sheetName val="ACT "/>
      <sheetName val="VHP "/>
      <sheetName val="EFE "/>
      <sheetName val="CSF "/>
      <sheetName val="EAA "/>
      <sheetName val="ADP "/>
      <sheetName val="IPC"/>
      <sheetName val="not1"/>
      <sheetName val="not2"/>
      <sheetName val="not3"/>
      <sheetName val="not4"/>
      <sheetName val="not5"/>
      <sheetName val="not6 "/>
      <sheetName val="not7"/>
      <sheetName val="R"/>
      <sheetName val="CA"/>
      <sheetName val="COG"/>
      <sheetName val="CE"/>
      <sheetName val="CFG"/>
      <sheetName val="EN"/>
      <sheetName val="ID"/>
      <sheetName val="GCP"/>
      <sheetName val="PPI"/>
      <sheetName val="IR"/>
      <sheetName val="IPF"/>
      <sheetName val="FF"/>
      <sheetName val="ING"/>
      <sheetName val="EGR"/>
      <sheetName val="ANX MPAS"/>
      <sheetName val="ANX RCBPE"/>
      <sheetName val="ANX DGF "/>
      <sheetName val="ANX EB"/>
      <sheetName val="Muebles_Contable"/>
      <sheetName val="Inmuebles_Contable"/>
      <sheetName val="ANX OT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31">
          <cell r="E31">
            <v>831663214.94000006</v>
          </cell>
        </row>
      </sheetData>
      <sheetData sheetId="17">
        <row r="24">
          <cell r="E24">
            <v>686175430.17999995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as a los Edos Financieros"/>
      <sheetName val="ACT"/>
      <sheetName val="ESF"/>
      <sheetName val="VHP"/>
      <sheetName val="EFE"/>
      <sheetName val="Conciliacion_Ig"/>
      <sheetName val="Conciliacion_Eg"/>
      <sheetName val="Memoria"/>
    </sheetNames>
    <sheetDataSet>
      <sheetData sheetId="0">
        <row r="4">
          <cell r="A4" t="str">
            <v>(Cifras en Pesos)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A941E1-A54B-455C-A769-84E4856AC11C}">
  <sheetPr codeName="Hoja10">
    <tabColor rgb="FFFFC000"/>
    <pageSetUpPr fitToPage="1"/>
  </sheetPr>
  <dimension ref="A1:T271"/>
  <sheetViews>
    <sheetView tabSelected="1" zoomScale="120" zoomScaleNormal="120" zoomScaleSheetLayoutView="100" workbookViewId="0">
      <selection activeCell="E22" sqref="E22"/>
    </sheetView>
  </sheetViews>
  <sheetFormatPr baseColWidth="10" defaultColWidth="9.140625" defaultRowHeight="11.25" x14ac:dyDescent="0.2"/>
  <cols>
    <col min="1" max="1" width="10" style="8" customWidth="1"/>
    <col min="2" max="2" width="83" style="8" customWidth="1"/>
    <col min="3" max="4" width="15.7109375" style="8" customWidth="1"/>
    <col min="5" max="5" width="16.7109375" style="8" customWidth="1"/>
    <col min="6" max="6" width="4.28515625" style="215" customWidth="1"/>
    <col min="7" max="20" width="9.140625" style="215"/>
    <col min="21" max="16384" width="9.140625" style="8"/>
  </cols>
  <sheetData>
    <row r="1" spans="1:20" s="4" customFormat="1" ht="18.95" customHeight="1" x14ac:dyDescent="0.25">
      <c r="A1" s="1" t="s">
        <v>0</v>
      </c>
      <c r="B1" s="1"/>
      <c r="C1" s="1"/>
      <c r="D1" s="2" t="s">
        <v>1</v>
      </c>
      <c r="E1" s="3">
        <v>2024</v>
      </c>
      <c r="F1" s="186"/>
      <c r="G1" s="186"/>
      <c r="H1" s="186"/>
      <c r="I1" s="186"/>
      <c r="J1" s="186"/>
      <c r="K1" s="186"/>
      <c r="L1" s="186"/>
      <c r="M1" s="186"/>
      <c r="N1" s="186"/>
      <c r="O1" s="186"/>
      <c r="P1" s="186"/>
      <c r="Q1" s="186"/>
      <c r="R1" s="186"/>
      <c r="S1" s="186"/>
      <c r="T1" s="186"/>
    </row>
    <row r="2" spans="1:20" s="5" customFormat="1" ht="18.95" customHeight="1" x14ac:dyDescent="0.25">
      <c r="A2" s="1" t="s">
        <v>2</v>
      </c>
      <c r="B2" s="1"/>
      <c r="C2" s="1"/>
      <c r="D2" s="2" t="s">
        <v>3</v>
      </c>
      <c r="E2" s="3" t="s">
        <v>4</v>
      </c>
      <c r="F2" s="184"/>
      <c r="G2" s="184"/>
      <c r="H2" s="184"/>
      <c r="I2" s="184"/>
      <c r="J2" s="184"/>
      <c r="K2" s="184"/>
      <c r="L2" s="184"/>
      <c r="M2" s="184"/>
      <c r="N2" s="184"/>
      <c r="O2" s="184"/>
      <c r="P2" s="184"/>
      <c r="Q2" s="184"/>
      <c r="R2" s="184"/>
      <c r="S2" s="184"/>
      <c r="T2" s="184"/>
    </row>
    <row r="3" spans="1:20" s="5" customFormat="1" ht="18.95" customHeight="1" x14ac:dyDescent="0.25">
      <c r="A3" s="1" t="s">
        <v>5</v>
      </c>
      <c r="B3" s="1"/>
      <c r="C3" s="1"/>
      <c r="D3" s="2" t="s">
        <v>6</v>
      </c>
      <c r="E3" s="3">
        <v>3</v>
      </c>
      <c r="F3" s="184"/>
      <c r="G3" s="184"/>
      <c r="H3" s="184"/>
      <c r="I3" s="184"/>
      <c r="J3" s="184"/>
      <c r="K3" s="184"/>
      <c r="L3" s="184"/>
      <c r="M3" s="184"/>
      <c r="N3" s="184"/>
      <c r="O3" s="184"/>
      <c r="P3" s="184"/>
      <c r="Q3" s="184"/>
      <c r="R3" s="184"/>
      <c r="S3" s="184"/>
      <c r="T3" s="184"/>
    </row>
    <row r="4" spans="1:20" s="5" customFormat="1" ht="18.95" customHeight="1" x14ac:dyDescent="0.25">
      <c r="A4" s="1" t="s">
        <v>7</v>
      </c>
      <c r="B4" s="1"/>
      <c r="C4" s="1"/>
      <c r="D4" s="2"/>
      <c r="E4" s="3"/>
      <c r="F4" s="184"/>
      <c r="G4" s="184"/>
      <c r="H4" s="184"/>
      <c r="I4" s="184"/>
      <c r="J4" s="184"/>
      <c r="K4" s="184"/>
      <c r="L4" s="184"/>
      <c r="M4" s="184"/>
      <c r="N4" s="184"/>
      <c r="O4" s="184"/>
      <c r="P4" s="184"/>
      <c r="Q4" s="184"/>
      <c r="R4" s="184"/>
      <c r="S4" s="184"/>
      <c r="T4" s="184"/>
    </row>
    <row r="5" spans="1:20" x14ac:dyDescent="0.2">
      <c r="A5" s="6" t="s">
        <v>8</v>
      </c>
      <c r="B5" s="7"/>
      <c r="C5" s="7"/>
      <c r="D5" s="7"/>
      <c r="E5" s="7"/>
    </row>
    <row r="6" spans="1:20" s="215" customFormat="1" x14ac:dyDescent="0.2"/>
    <row r="7" spans="1:20" x14ac:dyDescent="0.2">
      <c r="A7" s="9" t="s">
        <v>9</v>
      </c>
      <c r="B7" s="9"/>
      <c r="C7" s="9"/>
      <c r="D7" s="9"/>
      <c r="E7" s="9"/>
    </row>
    <row r="8" spans="1:20" x14ac:dyDescent="0.2">
      <c r="A8" s="10" t="s">
        <v>10</v>
      </c>
      <c r="B8" s="10" t="s">
        <v>11</v>
      </c>
      <c r="C8" s="10" t="s">
        <v>12</v>
      </c>
      <c r="D8" s="11" t="s">
        <v>13</v>
      </c>
      <c r="E8" s="12" t="s">
        <v>14</v>
      </c>
    </row>
    <row r="9" spans="1:20" s="215" customFormat="1" x14ac:dyDescent="0.2">
      <c r="A9" s="206">
        <v>4000</v>
      </c>
      <c r="B9" s="208" t="s">
        <v>15</v>
      </c>
      <c r="C9" s="211">
        <f>SUM(C10+C57+C69)</f>
        <v>831663214.94000006</v>
      </c>
      <c r="D9" s="207"/>
      <c r="E9" s="216"/>
    </row>
    <row r="10" spans="1:20" s="215" customFormat="1" x14ac:dyDescent="0.2">
      <c r="A10" s="206">
        <v>4100</v>
      </c>
      <c r="B10" s="208" t="s">
        <v>16</v>
      </c>
      <c r="C10" s="211">
        <f>SUM(C11+C21+C27+C30+C36+C39+C48)</f>
        <v>130403330</v>
      </c>
      <c r="D10" s="207"/>
      <c r="E10" s="216"/>
    </row>
    <row r="11" spans="1:20" s="215" customFormat="1" x14ac:dyDescent="0.2">
      <c r="A11" s="206">
        <v>4110</v>
      </c>
      <c r="B11" s="208" t="s">
        <v>17</v>
      </c>
      <c r="C11" s="211">
        <f>SUM(C12:C20)</f>
        <v>0</v>
      </c>
      <c r="D11" s="207"/>
      <c r="E11" s="216"/>
    </row>
    <row r="12" spans="1:20" s="215" customFormat="1" x14ac:dyDescent="0.2">
      <c r="A12" s="209">
        <v>4111</v>
      </c>
      <c r="B12" s="217" t="s">
        <v>18</v>
      </c>
      <c r="C12" s="221">
        <v>0</v>
      </c>
      <c r="D12" s="207"/>
      <c r="E12" s="216"/>
    </row>
    <row r="13" spans="1:20" s="215" customFormat="1" x14ac:dyDescent="0.2">
      <c r="A13" s="209">
        <v>4112</v>
      </c>
      <c r="B13" s="217" t="s">
        <v>19</v>
      </c>
      <c r="C13" s="221">
        <v>0</v>
      </c>
      <c r="D13" s="207"/>
      <c r="E13" s="216"/>
    </row>
    <row r="14" spans="1:20" s="215" customFormat="1" x14ac:dyDescent="0.2">
      <c r="A14" s="209">
        <v>4113</v>
      </c>
      <c r="B14" s="217" t="s">
        <v>20</v>
      </c>
      <c r="C14" s="221">
        <v>0</v>
      </c>
      <c r="D14" s="207"/>
      <c r="E14" s="216"/>
    </row>
    <row r="15" spans="1:20" s="215" customFormat="1" x14ac:dyDescent="0.2">
      <c r="A15" s="209">
        <v>4114</v>
      </c>
      <c r="B15" s="217" t="s">
        <v>21</v>
      </c>
      <c r="C15" s="221">
        <v>0</v>
      </c>
      <c r="D15" s="207"/>
      <c r="E15" s="216"/>
    </row>
    <row r="16" spans="1:20" s="215" customFormat="1" x14ac:dyDescent="0.2">
      <c r="A16" s="209">
        <v>4115</v>
      </c>
      <c r="B16" s="217" t="s">
        <v>22</v>
      </c>
      <c r="C16" s="221">
        <v>0</v>
      </c>
      <c r="D16" s="207"/>
      <c r="E16" s="216"/>
    </row>
    <row r="17" spans="1:5" s="215" customFormat="1" x14ac:dyDescent="0.2">
      <c r="A17" s="209">
        <v>4116</v>
      </c>
      <c r="B17" s="217" t="s">
        <v>23</v>
      </c>
      <c r="C17" s="221">
        <v>0</v>
      </c>
      <c r="D17" s="207"/>
      <c r="E17" s="216"/>
    </row>
    <row r="18" spans="1:5" s="215" customFormat="1" x14ac:dyDescent="0.2">
      <c r="A18" s="209">
        <v>4117</v>
      </c>
      <c r="B18" s="217" t="s">
        <v>24</v>
      </c>
      <c r="C18" s="221">
        <v>0</v>
      </c>
      <c r="D18" s="207"/>
      <c r="E18" s="216"/>
    </row>
    <row r="19" spans="1:5" s="215" customFormat="1" ht="22.5" x14ac:dyDescent="0.2">
      <c r="A19" s="209">
        <v>4118</v>
      </c>
      <c r="B19" s="210" t="s">
        <v>25</v>
      </c>
      <c r="C19" s="221">
        <v>0</v>
      </c>
      <c r="D19" s="207"/>
      <c r="E19" s="216"/>
    </row>
    <row r="20" spans="1:5" s="215" customFormat="1" x14ac:dyDescent="0.2">
      <c r="A20" s="209">
        <v>4119</v>
      </c>
      <c r="B20" s="217" t="s">
        <v>26</v>
      </c>
      <c r="C20" s="221">
        <v>0</v>
      </c>
      <c r="D20" s="207"/>
      <c r="E20" s="216"/>
    </row>
    <row r="21" spans="1:5" s="215" customFormat="1" x14ac:dyDescent="0.2">
      <c r="A21" s="206">
        <v>4120</v>
      </c>
      <c r="B21" s="208" t="s">
        <v>27</v>
      </c>
      <c r="C21" s="211">
        <f>SUM(C22:C26)</f>
        <v>0</v>
      </c>
      <c r="D21" s="207"/>
      <c r="E21" s="216"/>
    </row>
    <row r="22" spans="1:5" s="215" customFormat="1" x14ac:dyDescent="0.2">
      <c r="A22" s="209">
        <v>4121</v>
      </c>
      <c r="B22" s="217" t="s">
        <v>28</v>
      </c>
      <c r="C22" s="221">
        <v>0</v>
      </c>
      <c r="D22" s="207"/>
      <c r="E22" s="216"/>
    </row>
    <row r="23" spans="1:5" s="215" customFormat="1" x14ac:dyDescent="0.2">
      <c r="A23" s="209">
        <v>4122</v>
      </c>
      <c r="B23" s="217" t="s">
        <v>29</v>
      </c>
      <c r="C23" s="221">
        <v>0</v>
      </c>
      <c r="D23" s="207"/>
      <c r="E23" s="216"/>
    </row>
    <row r="24" spans="1:5" s="215" customFormat="1" x14ac:dyDescent="0.2">
      <c r="A24" s="209">
        <v>4123</v>
      </c>
      <c r="B24" s="217" t="s">
        <v>30</v>
      </c>
      <c r="C24" s="221">
        <v>0</v>
      </c>
      <c r="D24" s="207"/>
      <c r="E24" s="216"/>
    </row>
    <row r="25" spans="1:5" s="215" customFormat="1" x14ac:dyDescent="0.2">
      <c r="A25" s="209">
        <v>4124</v>
      </c>
      <c r="B25" s="217" t="s">
        <v>31</v>
      </c>
      <c r="C25" s="221">
        <v>0</v>
      </c>
      <c r="D25" s="207"/>
      <c r="E25" s="216"/>
    </row>
    <row r="26" spans="1:5" s="215" customFormat="1" x14ac:dyDescent="0.2">
      <c r="A26" s="209">
        <v>4129</v>
      </c>
      <c r="B26" s="217" t="s">
        <v>32</v>
      </c>
      <c r="C26" s="221">
        <v>0</v>
      </c>
      <c r="D26" s="207"/>
      <c r="E26" s="216"/>
    </row>
    <row r="27" spans="1:5" s="215" customFormat="1" x14ac:dyDescent="0.2">
      <c r="A27" s="206">
        <v>4130</v>
      </c>
      <c r="B27" s="208" t="s">
        <v>33</v>
      </c>
      <c r="C27" s="211">
        <f>SUM(C28:C29)</f>
        <v>0</v>
      </c>
      <c r="D27" s="207"/>
      <c r="E27" s="216"/>
    </row>
    <row r="28" spans="1:5" s="215" customFormat="1" x14ac:dyDescent="0.2">
      <c r="A28" s="209">
        <v>4131</v>
      </c>
      <c r="B28" s="217" t="s">
        <v>34</v>
      </c>
      <c r="C28" s="221">
        <v>0</v>
      </c>
      <c r="D28" s="207"/>
      <c r="E28" s="216"/>
    </row>
    <row r="29" spans="1:5" s="215" customFormat="1" ht="22.5" x14ac:dyDescent="0.2">
      <c r="A29" s="209">
        <v>4132</v>
      </c>
      <c r="B29" s="210" t="s">
        <v>35</v>
      </c>
      <c r="C29" s="221">
        <v>0</v>
      </c>
      <c r="D29" s="207"/>
      <c r="E29" s="216"/>
    </row>
    <row r="30" spans="1:5" s="215" customFormat="1" x14ac:dyDescent="0.2">
      <c r="A30" s="206">
        <v>4140</v>
      </c>
      <c r="B30" s="208" t="s">
        <v>36</v>
      </c>
      <c r="C30" s="211">
        <f>SUM(C31:C35)</f>
        <v>0</v>
      </c>
      <c r="D30" s="207"/>
      <c r="E30" s="216"/>
    </row>
    <row r="31" spans="1:5" s="215" customFormat="1" x14ac:dyDescent="0.2">
      <c r="A31" s="209">
        <v>4141</v>
      </c>
      <c r="B31" s="217" t="s">
        <v>37</v>
      </c>
      <c r="C31" s="221">
        <v>0</v>
      </c>
      <c r="D31" s="207"/>
      <c r="E31" s="216"/>
    </row>
    <row r="32" spans="1:5" s="215" customFormat="1" x14ac:dyDescent="0.2">
      <c r="A32" s="209">
        <v>4143</v>
      </c>
      <c r="B32" s="217" t="s">
        <v>38</v>
      </c>
      <c r="C32" s="221">
        <v>0</v>
      </c>
      <c r="D32" s="207"/>
      <c r="E32" s="216"/>
    </row>
    <row r="33" spans="1:5" s="215" customFormat="1" x14ac:dyDescent="0.2">
      <c r="A33" s="209">
        <v>4144</v>
      </c>
      <c r="B33" s="217" t="s">
        <v>39</v>
      </c>
      <c r="C33" s="221">
        <v>0</v>
      </c>
      <c r="D33" s="207"/>
      <c r="E33" s="216"/>
    </row>
    <row r="34" spans="1:5" s="215" customFormat="1" ht="22.5" x14ac:dyDescent="0.2">
      <c r="A34" s="209">
        <v>4145</v>
      </c>
      <c r="B34" s="210" t="s">
        <v>40</v>
      </c>
      <c r="C34" s="221">
        <v>0</v>
      </c>
      <c r="D34" s="207"/>
      <c r="E34" s="216"/>
    </row>
    <row r="35" spans="1:5" s="215" customFormat="1" x14ac:dyDescent="0.2">
      <c r="A35" s="209">
        <v>4149</v>
      </c>
      <c r="B35" s="217" t="s">
        <v>41</v>
      </c>
      <c r="C35" s="221">
        <v>0</v>
      </c>
      <c r="D35" s="207"/>
      <c r="E35" s="216"/>
    </row>
    <row r="36" spans="1:5" s="215" customFormat="1" x14ac:dyDescent="0.2">
      <c r="A36" s="206">
        <v>4150</v>
      </c>
      <c r="B36" s="208" t="s">
        <v>42</v>
      </c>
      <c r="C36" s="211">
        <f>SUM(C37:C38)</f>
        <v>0</v>
      </c>
      <c r="D36" s="207"/>
      <c r="E36" s="216"/>
    </row>
    <row r="37" spans="1:5" s="215" customFormat="1" x14ac:dyDescent="0.2">
      <c r="A37" s="209">
        <v>4151</v>
      </c>
      <c r="B37" s="217" t="s">
        <v>42</v>
      </c>
      <c r="C37" s="221">
        <v>0</v>
      </c>
      <c r="D37" s="207"/>
      <c r="E37" s="216"/>
    </row>
    <row r="38" spans="1:5" s="215" customFormat="1" ht="22.5" x14ac:dyDescent="0.2">
      <c r="A38" s="209">
        <v>4154</v>
      </c>
      <c r="B38" s="210" t="s">
        <v>43</v>
      </c>
      <c r="C38" s="221">
        <v>0</v>
      </c>
      <c r="D38" s="207"/>
      <c r="E38" s="216"/>
    </row>
    <row r="39" spans="1:5" s="215" customFormat="1" x14ac:dyDescent="0.2">
      <c r="A39" s="206">
        <v>4160</v>
      </c>
      <c r="B39" s="208" t="s">
        <v>44</v>
      </c>
      <c r="C39" s="211">
        <f>SUM(C40:C47)</f>
        <v>0</v>
      </c>
      <c r="D39" s="207"/>
      <c r="E39" s="216"/>
    </row>
    <row r="40" spans="1:5" s="215" customFormat="1" x14ac:dyDescent="0.2">
      <c r="A40" s="209">
        <v>4161</v>
      </c>
      <c r="B40" s="217" t="s">
        <v>45</v>
      </c>
      <c r="C40" s="221">
        <v>0</v>
      </c>
      <c r="D40" s="207"/>
      <c r="E40" s="216"/>
    </row>
    <row r="41" spans="1:5" s="215" customFormat="1" x14ac:dyDescent="0.2">
      <c r="A41" s="209">
        <v>4162</v>
      </c>
      <c r="B41" s="217" t="s">
        <v>46</v>
      </c>
      <c r="C41" s="221">
        <v>0</v>
      </c>
      <c r="D41" s="207"/>
      <c r="E41" s="216"/>
    </row>
    <row r="42" spans="1:5" s="215" customFormat="1" x14ac:dyDescent="0.2">
      <c r="A42" s="209">
        <v>4163</v>
      </c>
      <c r="B42" s="217" t="s">
        <v>47</v>
      </c>
      <c r="C42" s="221">
        <v>0</v>
      </c>
      <c r="D42" s="207"/>
      <c r="E42" s="216"/>
    </row>
    <row r="43" spans="1:5" s="215" customFormat="1" x14ac:dyDescent="0.2">
      <c r="A43" s="209">
        <v>4164</v>
      </c>
      <c r="B43" s="217" t="s">
        <v>48</v>
      </c>
      <c r="C43" s="221">
        <v>0</v>
      </c>
      <c r="D43" s="207"/>
      <c r="E43" s="216"/>
    </row>
    <row r="44" spans="1:5" s="215" customFormat="1" x14ac:dyDescent="0.2">
      <c r="A44" s="209">
        <v>4165</v>
      </c>
      <c r="B44" s="217" t="s">
        <v>49</v>
      </c>
      <c r="C44" s="221">
        <v>0</v>
      </c>
      <c r="D44" s="207"/>
      <c r="E44" s="216"/>
    </row>
    <row r="45" spans="1:5" s="215" customFormat="1" ht="22.5" x14ac:dyDescent="0.2">
      <c r="A45" s="209">
        <v>4166</v>
      </c>
      <c r="B45" s="210" t="s">
        <v>50</v>
      </c>
      <c r="C45" s="221">
        <v>0</v>
      </c>
      <c r="D45" s="207"/>
      <c r="E45" s="216"/>
    </row>
    <row r="46" spans="1:5" s="215" customFormat="1" x14ac:dyDescent="0.2">
      <c r="A46" s="209">
        <v>4168</v>
      </c>
      <c r="B46" s="217" t="s">
        <v>51</v>
      </c>
      <c r="C46" s="221">
        <v>0</v>
      </c>
      <c r="D46" s="207"/>
      <c r="E46" s="216"/>
    </row>
    <row r="47" spans="1:5" s="215" customFormat="1" x14ac:dyDescent="0.2">
      <c r="A47" s="209">
        <v>4169</v>
      </c>
      <c r="B47" s="217" t="s">
        <v>52</v>
      </c>
      <c r="C47" s="221">
        <v>0</v>
      </c>
      <c r="D47" s="207"/>
      <c r="E47" s="216"/>
    </row>
    <row r="48" spans="1:5" s="215" customFormat="1" x14ac:dyDescent="0.2">
      <c r="A48" s="206">
        <v>4170</v>
      </c>
      <c r="B48" s="208" t="s">
        <v>53</v>
      </c>
      <c r="C48" s="211">
        <f>SUM(C49:C56)</f>
        <v>130403330</v>
      </c>
      <c r="D48" s="207"/>
      <c r="E48" s="216"/>
    </row>
    <row r="49" spans="1:5" s="215" customFormat="1" x14ac:dyDescent="0.2">
      <c r="A49" s="209">
        <v>4171</v>
      </c>
      <c r="B49" s="217" t="s">
        <v>54</v>
      </c>
      <c r="C49" s="221">
        <v>0</v>
      </c>
      <c r="D49" s="207"/>
      <c r="E49" s="216"/>
    </row>
    <row r="50" spans="1:5" s="215" customFormat="1" x14ac:dyDescent="0.2">
      <c r="A50" s="209">
        <v>4172</v>
      </c>
      <c r="B50" s="217" t="s">
        <v>55</v>
      </c>
      <c r="C50" s="221">
        <v>0</v>
      </c>
      <c r="D50" s="207"/>
      <c r="E50" s="216"/>
    </row>
    <row r="51" spans="1:5" s="215" customFormat="1" ht="22.5" x14ac:dyDescent="0.2">
      <c r="A51" s="209">
        <v>4173</v>
      </c>
      <c r="B51" s="210" t="s">
        <v>56</v>
      </c>
      <c r="C51" s="221">
        <v>130403330</v>
      </c>
      <c r="D51" s="207"/>
      <c r="E51" s="216"/>
    </row>
    <row r="52" spans="1:5" s="215" customFormat="1" ht="22.5" x14ac:dyDescent="0.2">
      <c r="A52" s="209">
        <v>4174</v>
      </c>
      <c r="B52" s="210" t="s">
        <v>57</v>
      </c>
      <c r="C52" s="221">
        <v>0</v>
      </c>
      <c r="D52" s="207"/>
      <c r="E52" s="216"/>
    </row>
    <row r="53" spans="1:5" s="215" customFormat="1" ht="22.5" x14ac:dyDescent="0.2">
      <c r="A53" s="209">
        <v>4175</v>
      </c>
      <c r="B53" s="210" t="s">
        <v>58</v>
      </c>
      <c r="C53" s="221">
        <v>0</v>
      </c>
      <c r="D53" s="207"/>
      <c r="E53" s="216"/>
    </row>
    <row r="54" spans="1:5" s="215" customFormat="1" ht="22.5" x14ac:dyDescent="0.2">
      <c r="A54" s="209">
        <v>4176</v>
      </c>
      <c r="B54" s="210" t="s">
        <v>59</v>
      </c>
      <c r="C54" s="221">
        <v>0</v>
      </c>
      <c r="D54" s="207"/>
      <c r="E54" s="216"/>
    </row>
    <row r="55" spans="1:5" s="215" customFormat="1" ht="22.5" x14ac:dyDescent="0.2">
      <c r="A55" s="209">
        <v>4177</v>
      </c>
      <c r="B55" s="210" t="s">
        <v>60</v>
      </c>
      <c r="C55" s="221">
        <v>0</v>
      </c>
      <c r="D55" s="207"/>
      <c r="E55" s="216"/>
    </row>
    <row r="56" spans="1:5" s="215" customFormat="1" ht="22.5" x14ac:dyDescent="0.2">
      <c r="A56" s="209">
        <v>4178</v>
      </c>
      <c r="B56" s="210" t="s">
        <v>61</v>
      </c>
      <c r="C56" s="221">
        <v>0</v>
      </c>
      <c r="D56" s="207"/>
      <c r="E56" s="216"/>
    </row>
    <row r="57" spans="1:5" s="215" customFormat="1" ht="33.75" x14ac:dyDescent="0.2">
      <c r="A57" s="206">
        <v>4200</v>
      </c>
      <c r="B57" s="205" t="s">
        <v>62</v>
      </c>
      <c r="C57" s="211">
        <f>+C58+C64</f>
        <v>681667700.83000004</v>
      </c>
      <c r="D57" s="207"/>
      <c r="E57" s="216"/>
    </row>
    <row r="58" spans="1:5" s="215" customFormat="1" ht="22.5" x14ac:dyDescent="0.2">
      <c r="A58" s="206">
        <v>4210</v>
      </c>
      <c r="B58" s="205" t="s">
        <v>63</v>
      </c>
      <c r="C58" s="211">
        <f>SUM(C59:C63)</f>
        <v>4885903.49</v>
      </c>
      <c r="D58" s="207"/>
      <c r="E58" s="216"/>
    </row>
    <row r="59" spans="1:5" s="215" customFormat="1" x14ac:dyDescent="0.2">
      <c r="A59" s="209">
        <v>4211</v>
      </c>
      <c r="B59" s="217" t="s">
        <v>64</v>
      </c>
      <c r="C59" s="221">
        <v>0</v>
      </c>
      <c r="D59" s="207"/>
      <c r="E59" s="216"/>
    </row>
    <row r="60" spans="1:5" s="215" customFormat="1" x14ac:dyDescent="0.2">
      <c r="A60" s="209">
        <v>4212</v>
      </c>
      <c r="B60" s="217" t="s">
        <v>65</v>
      </c>
      <c r="C60" s="221">
        <v>4885903.49</v>
      </c>
      <c r="D60" s="207"/>
      <c r="E60" s="216"/>
    </row>
    <row r="61" spans="1:5" s="215" customFormat="1" x14ac:dyDescent="0.2">
      <c r="A61" s="209">
        <v>4213</v>
      </c>
      <c r="B61" s="217" t="s">
        <v>66</v>
      </c>
      <c r="C61" s="221">
        <v>0</v>
      </c>
      <c r="D61" s="207"/>
      <c r="E61" s="216"/>
    </row>
    <row r="62" spans="1:5" s="215" customFormat="1" x14ac:dyDescent="0.2">
      <c r="A62" s="209">
        <v>4214</v>
      </c>
      <c r="B62" s="217" t="s">
        <v>67</v>
      </c>
      <c r="C62" s="221">
        <v>0</v>
      </c>
      <c r="D62" s="207"/>
      <c r="E62" s="216"/>
    </row>
    <row r="63" spans="1:5" s="215" customFormat="1" x14ac:dyDescent="0.2">
      <c r="A63" s="209">
        <v>4215</v>
      </c>
      <c r="B63" s="217" t="s">
        <v>68</v>
      </c>
      <c r="C63" s="221">
        <v>0</v>
      </c>
      <c r="D63" s="207"/>
      <c r="E63" s="216"/>
    </row>
    <row r="64" spans="1:5" s="215" customFormat="1" x14ac:dyDescent="0.2">
      <c r="A64" s="206">
        <v>4220</v>
      </c>
      <c r="B64" s="208" t="s">
        <v>69</v>
      </c>
      <c r="C64" s="211">
        <f>SUM(C65:C68)</f>
        <v>676781797.34000003</v>
      </c>
      <c r="D64" s="207"/>
      <c r="E64" s="216"/>
    </row>
    <row r="65" spans="1:5" s="215" customFormat="1" x14ac:dyDescent="0.2">
      <c r="A65" s="209">
        <v>4221</v>
      </c>
      <c r="B65" s="217" t="s">
        <v>70</v>
      </c>
      <c r="C65" s="221">
        <v>676781797.34000003</v>
      </c>
      <c r="D65" s="207"/>
      <c r="E65" s="216"/>
    </row>
    <row r="66" spans="1:5" s="215" customFormat="1" x14ac:dyDescent="0.2">
      <c r="A66" s="209">
        <v>4223</v>
      </c>
      <c r="B66" s="217" t="s">
        <v>71</v>
      </c>
      <c r="C66" s="221">
        <v>0</v>
      </c>
      <c r="D66" s="207"/>
      <c r="E66" s="216"/>
    </row>
    <row r="67" spans="1:5" s="215" customFormat="1" x14ac:dyDescent="0.2">
      <c r="A67" s="209">
        <v>4225</v>
      </c>
      <c r="B67" s="217" t="s">
        <v>72</v>
      </c>
      <c r="C67" s="221">
        <v>0</v>
      </c>
      <c r="D67" s="207"/>
      <c r="E67" s="216"/>
    </row>
    <row r="68" spans="1:5" s="215" customFormat="1" x14ac:dyDescent="0.2">
      <c r="A68" s="209">
        <v>4227</v>
      </c>
      <c r="B68" s="217" t="s">
        <v>73</v>
      </c>
      <c r="C68" s="221">
        <v>0</v>
      </c>
      <c r="D68" s="207"/>
      <c r="E68" s="216"/>
    </row>
    <row r="69" spans="1:5" s="215" customFormat="1" x14ac:dyDescent="0.2">
      <c r="A69" s="223">
        <v>4300</v>
      </c>
      <c r="B69" s="208" t="s">
        <v>74</v>
      </c>
      <c r="C69" s="211">
        <f>C70+C73+C79+C81+C83</f>
        <v>19592184.109999999</v>
      </c>
      <c r="D69" s="217"/>
      <c r="E69" s="217"/>
    </row>
    <row r="70" spans="1:5" s="215" customFormat="1" x14ac:dyDescent="0.2">
      <c r="A70" s="223">
        <v>4310</v>
      </c>
      <c r="B70" s="208" t="s">
        <v>75</v>
      </c>
      <c r="C70" s="211">
        <f>SUM(C71:C72)</f>
        <v>0</v>
      </c>
      <c r="D70" s="217"/>
      <c r="E70" s="217"/>
    </row>
    <row r="71" spans="1:5" s="215" customFormat="1" x14ac:dyDescent="0.2">
      <c r="A71" s="220">
        <v>4311</v>
      </c>
      <c r="B71" s="217" t="s">
        <v>76</v>
      </c>
      <c r="C71" s="221">
        <v>0</v>
      </c>
      <c r="D71" s="217"/>
      <c r="E71" s="217"/>
    </row>
    <row r="72" spans="1:5" s="215" customFormat="1" x14ac:dyDescent="0.2">
      <c r="A72" s="220">
        <v>4319</v>
      </c>
      <c r="B72" s="217" t="s">
        <v>77</v>
      </c>
      <c r="C72" s="221">
        <v>0</v>
      </c>
      <c r="D72" s="217"/>
      <c r="E72" s="217"/>
    </row>
    <row r="73" spans="1:5" s="215" customFormat="1" x14ac:dyDescent="0.2">
      <c r="A73" s="223">
        <v>4320</v>
      </c>
      <c r="B73" s="208" t="s">
        <v>78</v>
      </c>
      <c r="C73" s="211">
        <f>SUM(C74:C78)</f>
        <v>0</v>
      </c>
      <c r="D73" s="217"/>
      <c r="E73" s="217"/>
    </row>
    <row r="74" spans="1:5" s="215" customFormat="1" x14ac:dyDescent="0.2">
      <c r="A74" s="220">
        <v>4321</v>
      </c>
      <c r="B74" s="217" t="s">
        <v>79</v>
      </c>
      <c r="C74" s="221">
        <v>0</v>
      </c>
      <c r="D74" s="217"/>
      <c r="E74" s="217"/>
    </row>
    <row r="75" spans="1:5" s="215" customFormat="1" x14ac:dyDescent="0.2">
      <c r="A75" s="220">
        <v>4322</v>
      </c>
      <c r="B75" s="217" t="s">
        <v>80</v>
      </c>
      <c r="C75" s="221">
        <v>0</v>
      </c>
      <c r="D75" s="217"/>
      <c r="E75" s="217"/>
    </row>
    <row r="76" spans="1:5" s="215" customFormat="1" x14ac:dyDescent="0.2">
      <c r="A76" s="220">
        <v>4323</v>
      </c>
      <c r="B76" s="217" t="s">
        <v>81</v>
      </c>
      <c r="C76" s="221">
        <v>0</v>
      </c>
      <c r="D76" s="217"/>
      <c r="E76" s="217"/>
    </row>
    <row r="77" spans="1:5" s="215" customFormat="1" x14ac:dyDescent="0.2">
      <c r="A77" s="220">
        <v>4324</v>
      </c>
      <c r="B77" s="217" t="s">
        <v>82</v>
      </c>
      <c r="C77" s="221">
        <v>0</v>
      </c>
      <c r="D77" s="217"/>
      <c r="E77" s="217"/>
    </row>
    <row r="78" spans="1:5" s="215" customFormat="1" x14ac:dyDescent="0.2">
      <c r="A78" s="220">
        <v>4325</v>
      </c>
      <c r="B78" s="217" t="s">
        <v>83</v>
      </c>
      <c r="C78" s="221">
        <v>0</v>
      </c>
      <c r="D78" s="217"/>
      <c r="E78" s="217"/>
    </row>
    <row r="79" spans="1:5" s="215" customFormat="1" x14ac:dyDescent="0.2">
      <c r="A79" s="223">
        <v>4330</v>
      </c>
      <c r="B79" s="208" t="s">
        <v>84</v>
      </c>
      <c r="C79" s="211">
        <f>SUM(C80)</f>
        <v>0</v>
      </c>
      <c r="D79" s="217"/>
      <c r="E79" s="217"/>
    </row>
    <row r="80" spans="1:5" s="215" customFormat="1" x14ac:dyDescent="0.2">
      <c r="A80" s="220">
        <v>4331</v>
      </c>
      <c r="B80" s="217" t="s">
        <v>84</v>
      </c>
      <c r="C80" s="221">
        <v>0</v>
      </c>
      <c r="D80" s="217"/>
      <c r="E80" s="217"/>
    </row>
    <row r="81" spans="1:5" s="215" customFormat="1" x14ac:dyDescent="0.2">
      <c r="A81" s="223">
        <v>4340</v>
      </c>
      <c r="B81" s="208" t="s">
        <v>85</v>
      </c>
      <c r="C81" s="211">
        <f>SUM(C82)</f>
        <v>0</v>
      </c>
      <c r="D81" s="217"/>
      <c r="E81" s="217"/>
    </row>
    <row r="82" spans="1:5" s="215" customFormat="1" x14ac:dyDescent="0.2">
      <c r="A82" s="220">
        <v>4341</v>
      </c>
      <c r="B82" s="217" t="s">
        <v>85</v>
      </c>
      <c r="C82" s="221">
        <v>0</v>
      </c>
      <c r="D82" s="217"/>
      <c r="E82" s="217"/>
    </row>
    <row r="83" spans="1:5" s="215" customFormat="1" x14ac:dyDescent="0.2">
      <c r="A83" s="223">
        <v>4390</v>
      </c>
      <c r="B83" s="208" t="s">
        <v>86</v>
      </c>
      <c r="C83" s="211">
        <f>SUM(C84:C90)</f>
        <v>19592184.109999999</v>
      </c>
      <c r="D83" s="217"/>
      <c r="E83" s="217"/>
    </row>
    <row r="84" spans="1:5" s="215" customFormat="1" x14ac:dyDescent="0.2">
      <c r="A84" s="220">
        <v>4392</v>
      </c>
      <c r="B84" s="217" t="s">
        <v>87</v>
      </c>
      <c r="C84" s="221">
        <v>0</v>
      </c>
      <c r="D84" s="217"/>
      <c r="E84" s="217"/>
    </row>
    <row r="85" spans="1:5" s="215" customFormat="1" x14ac:dyDescent="0.2">
      <c r="A85" s="220">
        <v>4393</v>
      </c>
      <c r="B85" s="217" t="s">
        <v>88</v>
      </c>
      <c r="C85" s="221">
        <v>0</v>
      </c>
      <c r="D85" s="217"/>
      <c r="E85" s="217"/>
    </row>
    <row r="86" spans="1:5" s="215" customFormat="1" x14ac:dyDescent="0.2">
      <c r="A86" s="220">
        <v>4394</v>
      </c>
      <c r="B86" s="217" t="s">
        <v>89</v>
      </c>
      <c r="C86" s="221">
        <v>0</v>
      </c>
      <c r="D86" s="217"/>
      <c r="E86" s="217"/>
    </row>
    <row r="87" spans="1:5" s="215" customFormat="1" x14ac:dyDescent="0.2">
      <c r="A87" s="220">
        <v>4395</v>
      </c>
      <c r="B87" s="217" t="s">
        <v>90</v>
      </c>
      <c r="C87" s="221">
        <v>0</v>
      </c>
      <c r="D87" s="217"/>
      <c r="E87" s="217"/>
    </row>
    <row r="88" spans="1:5" s="215" customFormat="1" x14ac:dyDescent="0.2">
      <c r="A88" s="220">
        <v>4396</v>
      </c>
      <c r="B88" s="217" t="s">
        <v>91</v>
      </c>
      <c r="C88" s="221">
        <v>0</v>
      </c>
      <c r="D88" s="217"/>
      <c r="E88" s="217"/>
    </row>
    <row r="89" spans="1:5" s="215" customFormat="1" x14ac:dyDescent="0.2">
      <c r="A89" s="220">
        <v>4397</v>
      </c>
      <c r="B89" s="217" t="s">
        <v>92</v>
      </c>
      <c r="C89" s="221">
        <v>0</v>
      </c>
      <c r="D89" s="217"/>
      <c r="E89" s="217"/>
    </row>
    <row r="90" spans="1:5" s="215" customFormat="1" x14ac:dyDescent="0.2">
      <c r="A90" s="220">
        <v>4399</v>
      </c>
      <c r="B90" s="217" t="s">
        <v>86</v>
      </c>
      <c r="C90" s="221">
        <v>19592184.109999999</v>
      </c>
      <c r="D90" s="217"/>
      <c r="E90" s="217"/>
    </row>
    <row r="91" spans="1:5" s="215" customFormat="1" x14ac:dyDescent="0.2">
      <c r="A91" s="216"/>
      <c r="B91" s="216"/>
      <c r="C91" s="216"/>
      <c r="D91" s="216"/>
      <c r="E91" s="216"/>
    </row>
    <row r="92" spans="1:5" x14ac:dyDescent="0.2">
      <c r="A92" s="9" t="s">
        <v>93</v>
      </c>
      <c r="B92" s="9"/>
      <c r="C92" s="9"/>
      <c r="D92" s="9"/>
      <c r="E92" s="9"/>
    </row>
    <row r="93" spans="1:5" x14ac:dyDescent="0.2">
      <c r="A93" s="10" t="s">
        <v>10</v>
      </c>
      <c r="B93" s="10" t="s">
        <v>11</v>
      </c>
      <c r="C93" s="10" t="s">
        <v>12</v>
      </c>
      <c r="D93" s="10" t="s">
        <v>13</v>
      </c>
      <c r="E93" s="10" t="s">
        <v>14</v>
      </c>
    </row>
    <row r="94" spans="1:5" s="215" customFormat="1" x14ac:dyDescent="0.2">
      <c r="A94" s="223">
        <v>5000</v>
      </c>
      <c r="B94" s="208" t="s">
        <v>94</v>
      </c>
      <c r="C94" s="211">
        <f>C95+C123+C156+C166+C181+C210</f>
        <v>666154897.85000002</v>
      </c>
      <c r="D94" s="224">
        <v>1</v>
      </c>
      <c r="E94" s="217"/>
    </row>
    <row r="95" spans="1:5" s="215" customFormat="1" x14ac:dyDescent="0.2">
      <c r="A95" s="223">
        <v>5100</v>
      </c>
      <c r="B95" s="208" t="s">
        <v>95</v>
      </c>
      <c r="C95" s="211">
        <f>C96+C103+C113</f>
        <v>658615044.14999998</v>
      </c>
      <c r="D95" s="224">
        <f>C95/$C$94</f>
        <v>0.98868153079060928</v>
      </c>
      <c r="E95" s="217"/>
    </row>
    <row r="96" spans="1:5" s="215" customFormat="1" x14ac:dyDescent="0.2">
      <c r="A96" s="223">
        <v>5110</v>
      </c>
      <c r="B96" s="208" t="s">
        <v>96</v>
      </c>
      <c r="C96" s="211">
        <f>SUM(C97:C102)</f>
        <v>587326777.24000001</v>
      </c>
      <c r="D96" s="224">
        <f t="shared" ref="D96:D159" si="0">C96/$C$94</f>
        <v>0.88166698036085001</v>
      </c>
      <c r="E96" s="217"/>
    </row>
    <row r="97" spans="1:5" s="215" customFormat="1" x14ac:dyDescent="0.2">
      <c r="A97" s="220">
        <v>5111</v>
      </c>
      <c r="B97" s="217" t="s">
        <v>97</v>
      </c>
      <c r="C97" s="221">
        <v>419892292.23000002</v>
      </c>
      <c r="D97" s="222">
        <f t="shared" si="0"/>
        <v>0.63032230729698602</v>
      </c>
      <c r="E97" s="217"/>
    </row>
    <row r="98" spans="1:5" s="215" customFormat="1" x14ac:dyDescent="0.2">
      <c r="A98" s="220">
        <v>5112</v>
      </c>
      <c r="B98" s="217" t="s">
        <v>98</v>
      </c>
      <c r="C98" s="221">
        <v>0</v>
      </c>
      <c r="D98" s="222">
        <f t="shared" si="0"/>
        <v>0</v>
      </c>
      <c r="E98" s="217"/>
    </row>
    <row r="99" spans="1:5" s="215" customFormat="1" x14ac:dyDescent="0.2">
      <c r="A99" s="220">
        <v>5113</v>
      </c>
      <c r="B99" s="217" t="s">
        <v>99</v>
      </c>
      <c r="C99" s="221">
        <v>6188932.9299999997</v>
      </c>
      <c r="D99" s="222">
        <f t="shared" si="0"/>
        <v>9.2905313013154182E-3</v>
      </c>
      <c r="E99" s="207"/>
    </row>
    <row r="100" spans="1:5" s="215" customFormat="1" x14ac:dyDescent="0.2">
      <c r="A100" s="220">
        <v>5114</v>
      </c>
      <c r="B100" s="217" t="s">
        <v>100</v>
      </c>
      <c r="C100" s="221">
        <v>102649351.3</v>
      </c>
      <c r="D100" s="222">
        <f t="shared" si="0"/>
        <v>0.15409231641364265</v>
      </c>
      <c r="E100" s="217"/>
    </row>
    <row r="101" spans="1:5" s="215" customFormat="1" x14ac:dyDescent="0.2">
      <c r="A101" s="220">
        <v>5115</v>
      </c>
      <c r="B101" s="217" t="s">
        <v>101</v>
      </c>
      <c r="C101" s="221">
        <v>58596200.780000001</v>
      </c>
      <c r="D101" s="222">
        <f t="shared" si="0"/>
        <v>8.7961825348905967E-2</v>
      </c>
      <c r="E101" s="217"/>
    </row>
    <row r="102" spans="1:5" s="215" customFormat="1" x14ac:dyDescent="0.2">
      <c r="A102" s="220">
        <v>5116</v>
      </c>
      <c r="B102" s="217" t="s">
        <v>102</v>
      </c>
      <c r="C102" s="221">
        <v>0</v>
      </c>
      <c r="D102" s="222">
        <f t="shared" si="0"/>
        <v>0</v>
      </c>
      <c r="E102" s="217"/>
    </row>
    <row r="103" spans="1:5" s="215" customFormat="1" x14ac:dyDescent="0.2">
      <c r="A103" s="223">
        <v>5120</v>
      </c>
      <c r="B103" s="208" t="s">
        <v>103</v>
      </c>
      <c r="C103" s="211">
        <f>SUM(C104:C112)</f>
        <v>6120778.9100000001</v>
      </c>
      <c r="D103" s="224">
        <f t="shared" si="0"/>
        <v>9.1882217330453864E-3</v>
      </c>
      <c r="E103" s="217"/>
    </row>
    <row r="104" spans="1:5" s="215" customFormat="1" x14ac:dyDescent="0.2">
      <c r="A104" s="220">
        <v>5121</v>
      </c>
      <c r="B104" s="217" t="s">
        <v>104</v>
      </c>
      <c r="C104" s="221">
        <v>578319.18999999994</v>
      </c>
      <c r="D104" s="222">
        <f t="shared" si="0"/>
        <v>8.6814521947750016E-4</v>
      </c>
      <c r="E104" s="217"/>
    </row>
    <row r="105" spans="1:5" s="215" customFormat="1" x14ac:dyDescent="0.2">
      <c r="A105" s="220">
        <v>5122</v>
      </c>
      <c r="B105" s="217" t="s">
        <v>105</v>
      </c>
      <c r="C105" s="221">
        <v>1184290.6599999999</v>
      </c>
      <c r="D105" s="222">
        <f t="shared" si="0"/>
        <v>1.7778007244595385E-3</v>
      </c>
      <c r="E105" s="217"/>
    </row>
    <row r="106" spans="1:5" s="215" customFormat="1" x14ac:dyDescent="0.2">
      <c r="A106" s="220">
        <v>5123</v>
      </c>
      <c r="B106" s="217" t="s">
        <v>106</v>
      </c>
      <c r="C106" s="221">
        <v>76206.19</v>
      </c>
      <c r="D106" s="222">
        <f t="shared" si="0"/>
        <v>1.1439710230451471E-4</v>
      </c>
      <c r="E106" s="217"/>
    </row>
    <row r="107" spans="1:5" s="215" customFormat="1" x14ac:dyDescent="0.2">
      <c r="A107" s="220">
        <v>5124</v>
      </c>
      <c r="B107" s="217" t="s">
        <v>107</v>
      </c>
      <c r="C107" s="221">
        <v>355777.61</v>
      </c>
      <c r="D107" s="222">
        <f t="shared" si="0"/>
        <v>5.3407640047121812E-4</v>
      </c>
      <c r="E107" s="217"/>
    </row>
    <row r="108" spans="1:5" s="215" customFormat="1" x14ac:dyDescent="0.2">
      <c r="A108" s="220">
        <v>5125</v>
      </c>
      <c r="B108" s="217" t="s">
        <v>108</v>
      </c>
      <c r="C108" s="221">
        <v>666449.71</v>
      </c>
      <c r="D108" s="222">
        <f t="shared" si="0"/>
        <v>1.0004425579560421E-3</v>
      </c>
      <c r="E108" s="217"/>
    </row>
    <row r="109" spans="1:5" s="215" customFormat="1" x14ac:dyDescent="0.2">
      <c r="A109" s="220">
        <v>5126</v>
      </c>
      <c r="B109" s="217" t="s">
        <v>109</v>
      </c>
      <c r="C109" s="221">
        <v>2104333.1800000002</v>
      </c>
      <c r="D109" s="222">
        <f t="shared" si="0"/>
        <v>3.1589247287555616E-3</v>
      </c>
      <c r="E109" s="217"/>
    </row>
    <row r="110" spans="1:5" s="215" customFormat="1" x14ac:dyDescent="0.2">
      <c r="A110" s="220">
        <v>5127</v>
      </c>
      <c r="B110" s="217" t="s">
        <v>110</v>
      </c>
      <c r="C110" s="221">
        <v>544013.96</v>
      </c>
      <c r="D110" s="222">
        <f t="shared" si="0"/>
        <v>8.166478423498691E-4</v>
      </c>
      <c r="E110" s="217"/>
    </row>
    <row r="111" spans="1:5" s="215" customFormat="1" x14ac:dyDescent="0.2">
      <c r="A111" s="220">
        <v>5128</v>
      </c>
      <c r="B111" s="217" t="s">
        <v>111</v>
      </c>
      <c r="C111" s="221">
        <v>0</v>
      </c>
      <c r="D111" s="222">
        <f t="shared" si="0"/>
        <v>0</v>
      </c>
      <c r="E111" s="217"/>
    </row>
    <row r="112" spans="1:5" s="215" customFormat="1" x14ac:dyDescent="0.2">
      <c r="A112" s="220">
        <v>5129</v>
      </c>
      <c r="B112" s="217" t="s">
        <v>112</v>
      </c>
      <c r="C112" s="221">
        <v>611388.41</v>
      </c>
      <c r="D112" s="222">
        <f t="shared" si="0"/>
        <v>9.1778715727114282E-4</v>
      </c>
      <c r="E112" s="217"/>
    </row>
    <row r="113" spans="1:5" s="215" customFormat="1" x14ac:dyDescent="0.2">
      <c r="A113" s="223">
        <v>5130</v>
      </c>
      <c r="B113" s="208" t="s">
        <v>113</v>
      </c>
      <c r="C113" s="211">
        <f>SUM(C114:C122)</f>
        <v>65167488.000000007</v>
      </c>
      <c r="D113" s="224">
        <f t="shared" si="0"/>
        <v>9.7826328696713954E-2</v>
      </c>
      <c r="E113" s="217"/>
    </row>
    <row r="114" spans="1:5" s="215" customFormat="1" x14ac:dyDescent="0.2">
      <c r="A114" s="220">
        <v>5131</v>
      </c>
      <c r="B114" s="217" t="s">
        <v>114</v>
      </c>
      <c r="C114" s="221">
        <v>4762547.1399999997</v>
      </c>
      <c r="D114" s="222">
        <f t="shared" si="0"/>
        <v>7.149308900033631E-3</v>
      </c>
      <c r="E114" s="217"/>
    </row>
    <row r="115" spans="1:5" s="215" customFormat="1" x14ac:dyDescent="0.2">
      <c r="A115" s="220">
        <v>5132</v>
      </c>
      <c r="B115" s="217" t="s">
        <v>115</v>
      </c>
      <c r="C115" s="221">
        <v>7904065.0700000003</v>
      </c>
      <c r="D115" s="222">
        <f t="shared" si="0"/>
        <v>1.1865205968627106E-2</v>
      </c>
      <c r="E115" s="217"/>
    </row>
    <row r="116" spans="1:5" s="215" customFormat="1" x14ac:dyDescent="0.2">
      <c r="A116" s="220">
        <v>5133</v>
      </c>
      <c r="B116" s="217" t="s">
        <v>116</v>
      </c>
      <c r="C116" s="221">
        <v>12674665.630000001</v>
      </c>
      <c r="D116" s="222">
        <f t="shared" si="0"/>
        <v>1.9026604279135679E-2</v>
      </c>
      <c r="E116" s="217"/>
    </row>
    <row r="117" spans="1:5" s="215" customFormat="1" x14ac:dyDescent="0.2">
      <c r="A117" s="220">
        <v>5134</v>
      </c>
      <c r="B117" s="217" t="s">
        <v>117</v>
      </c>
      <c r="C117" s="221">
        <v>2691843.62</v>
      </c>
      <c r="D117" s="222">
        <f t="shared" si="0"/>
        <v>4.0408674149028474E-3</v>
      </c>
      <c r="E117" s="217"/>
    </row>
    <row r="118" spans="1:5" s="215" customFormat="1" x14ac:dyDescent="0.2">
      <c r="A118" s="220">
        <v>5135</v>
      </c>
      <c r="B118" s="217" t="s">
        <v>118</v>
      </c>
      <c r="C118" s="221">
        <v>16306382.960000001</v>
      </c>
      <c r="D118" s="222">
        <f t="shared" si="0"/>
        <v>2.4478365336092982E-2</v>
      </c>
      <c r="E118" s="217"/>
    </row>
    <row r="119" spans="1:5" s="215" customFormat="1" x14ac:dyDescent="0.2">
      <c r="A119" s="220">
        <v>5136</v>
      </c>
      <c r="B119" s="217" t="s">
        <v>119</v>
      </c>
      <c r="C119" s="221">
        <v>1085048.67</v>
      </c>
      <c r="D119" s="222">
        <f t="shared" si="0"/>
        <v>1.6288233765179392E-3</v>
      </c>
      <c r="E119" s="217"/>
    </row>
    <row r="120" spans="1:5" s="215" customFormat="1" x14ac:dyDescent="0.2">
      <c r="A120" s="220">
        <v>5137</v>
      </c>
      <c r="B120" s="217" t="s">
        <v>120</v>
      </c>
      <c r="C120" s="221">
        <v>841523.99</v>
      </c>
      <c r="D120" s="222">
        <f t="shared" si="0"/>
        <v>1.263255727333087E-3</v>
      </c>
      <c r="E120" s="217"/>
    </row>
    <row r="121" spans="1:5" s="215" customFormat="1" x14ac:dyDescent="0.2">
      <c r="A121" s="220">
        <v>5138</v>
      </c>
      <c r="B121" s="217" t="s">
        <v>121</v>
      </c>
      <c r="C121" s="221">
        <v>3529593.07</v>
      </c>
      <c r="D121" s="222">
        <f t="shared" si="0"/>
        <v>5.2984569825902088E-3</v>
      </c>
      <c r="E121" s="217"/>
    </row>
    <row r="122" spans="1:5" s="215" customFormat="1" x14ac:dyDescent="0.2">
      <c r="A122" s="220">
        <v>5139</v>
      </c>
      <c r="B122" s="217" t="s">
        <v>122</v>
      </c>
      <c r="C122" s="221">
        <v>15371817.85</v>
      </c>
      <c r="D122" s="222">
        <f t="shared" si="0"/>
        <v>2.3075440711480464E-2</v>
      </c>
      <c r="E122" s="217"/>
    </row>
    <row r="123" spans="1:5" s="215" customFormat="1" x14ac:dyDescent="0.2">
      <c r="A123" s="223">
        <v>5200</v>
      </c>
      <c r="B123" s="208" t="s">
        <v>123</v>
      </c>
      <c r="C123" s="211">
        <f>C124+C127+C130+C133+C138+C142+C145+C147+C153</f>
        <v>6015689.9800000004</v>
      </c>
      <c r="D123" s="224">
        <f t="shared" si="0"/>
        <v>9.0304672372979698E-3</v>
      </c>
      <c r="E123" s="217"/>
    </row>
    <row r="124" spans="1:5" s="215" customFormat="1" x14ac:dyDescent="0.2">
      <c r="A124" s="223">
        <v>5210</v>
      </c>
      <c r="B124" s="208" t="s">
        <v>124</v>
      </c>
      <c r="C124" s="211">
        <f>SUM(C125:C126)</f>
        <v>0</v>
      </c>
      <c r="D124" s="224">
        <f t="shared" si="0"/>
        <v>0</v>
      </c>
      <c r="E124" s="217"/>
    </row>
    <row r="125" spans="1:5" s="215" customFormat="1" x14ac:dyDescent="0.2">
      <c r="A125" s="220">
        <v>5211</v>
      </c>
      <c r="B125" s="217" t="s">
        <v>125</v>
      </c>
      <c r="C125" s="221">
        <v>0</v>
      </c>
      <c r="D125" s="222">
        <f t="shared" si="0"/>
        <v>0</v>
      </c>
      <c r="E125" s="217"/>
    </row>
    <row r="126" spans="1:5" s="215" customFormat="1" x14ac:dyDescent="0.2">
      <c r="A126" s="220">
        <v>5212</v>
      </c>
      <c r="B126" s="217" t="s">
        <v>126</v>
      </c>
      <c r="C126" s="221">
        <v>0</v>
      </c>
      <c r="D126" s="222">
        <f t="shared" si="0"/>
        <v>0</v>
      </c>
      <c r="E126" s="217"/>
    </row>
    <row r="127" spans="1:5" s="215" customFormat="1" x14ac:dyDescent="0.2">
      <c r="A127" s="223">
        <v>5220</v>
      </c>
      <c r="B127" s="208" t="s">
        <v>127</v>
      </c>
      <c r="C127" s="211">
        <f>SUM(C128:C129)</f>
        <v>1000000</v>
      </c>
      <c r="D127" s="224">
        <f t="shared" si="0"/>
        <v>1.5011523644537894E-3</v>
      </c>
      <c r="E127" s="217"/>
    </row>
    <row r="128" spans="1:5" s="215" customFormat="1" x14ac:dyDescent="0.2">
      <c r="A128" s="220">
        <v>5221</v>
      </c>
      <c r="B128" s="217" t="s">
        <v>128</v>
      </c>
      <c r="C128" s="221">
        <v>0</v>
      </c>
      <c r="D128" s="222">
        <f t="shared" si="0"/>
        <v>0</v>
      </c>
      <c r="E128" s="217"/>
    </row>
    <row r="129" spans="1:5" s="215" customFormat="1" x14ac:dyDescent="0.2">
      <c r="A129" s="220">
        <v>5222</v>
      </c>
      <c r="B129" s="217" t="s">
        <v>129</v>
      </c>
      <c r="C129" s="221">
        <v>1000000</v>
      </c>
      <c r="D129" s="222">
        <f t="shared" si="0"/>
        <v>1.5011523644537894E-3</v>
      </c>
      <c r="E129" s="217"/>
    </row>
    <row r="130" spans="1:5" s="215" customFormat="1" x14ac:dyDescent="0.2">
      <c r="A130" s="223">
        <v>5230</v>
      </c>
      <c r="B130" s="208" t="s">
        <v>71</v>
      </c>
      <c r="C130" s="211">
        <f>SUM(C131:C132)</f>
        <v>0</v>
      </c>
      <c r="D130" s="224">
        <f t="shared" si="0"/>
        <v>0</v>
      </c>
      <c r="E130" s="217"/>
    </row>
    <row r="131" spans="1:5" s="215" customFormat="1" x14ac:dyDescent="0.2">
      <c r="A131" s="220">
        <v>5231</v>
      </c>
      <c r="B131" s="217" t="s">
        <v>130</v>
      </c>
      <c r="C131" s="221">
        <v>0</v>
      </c>
      <c r="D131" s="222">
        <f t="shared" si="0"/>
        <v>0</v>
      </c>
      <c r="E131" s="217"/>
    </row>
    <row r="132" spans="1:5" s="215" customFormat="1" x14ac:dyDescent="0.2">
      <c r="A132" s="220">
        <v>5232</v>
      </c>
      <c r="B132" s="217" t="s">
        <v>131</v>
      </c>
      <c r="C132" s="221">
        <v>0</v>
      </c>
      <c r="D132" s="222">
        <f t="shared" si="0"/>
        <v>0</v>
      </c>
      <c r="E132" s="217"/>
    </row>
    <row r="133" spans="1:5" s="215" customFormat="1" x14ac:dyDescent="0.2">
      <c r="A133" s="223">
        <v>5240</v>
      </c>
      <c r="B133" s="208" t="s">
        <v>132</v>
      </c>
      <c r="C133" s="211">
        <f>SUM(C134:C137)</f>
        <v>5015689.9800000004</v>
      </c>
      <c r="D133" s="224">
        <f t="shared" si="0"/>
        <v>7.5293148728441794E-3</v>
      </c>
      <c r="E133" s="217"/>
    </row>
    <row r="134" spans="1:5" s="215" customFormat="1" x14ac:dyDescent="0.2">
      <c r="A134" s="220">
        <v>5241</v>
      </c>
      <c r="B134" s="217" t="s">
        <v>133</v>
      </c>
      <c r="C134" s="221">
        <v>683689.98</v>
      </c>
      <c r="D134" s="222">
        <f t="shared" si="0"/>
        <v>1.026322830030364E-3</v>
      </c>
      <c r="E134" s="217"/>
    </row>
    <row r="135" spans="1:5" s="215" customFormat="1" x14ac:dyDescent="0.2">
      <c r="A135" s="220">
        <v>5242</v>
      </c>
      <c r="B135" s="217" t="s">
        <v>134</v>
      </c>
      <c r="C135" s="221">
        <v>0</v>
      </c>
      <c r="D135" s="222">
        <f t="shared" si="0"/>
        <v>0</v>
      </c>
      <c r="E135" s="217"/>
    </row>
    <row r="136" spans="1:5" s="215" customFormat="1" x14ac:dyDescent="0.2">
      <c r="A136" s="220">
        <v>5243</v>
      </c>
      <c r="B136" s="217" t="s">
        <v>135</v>
      </c>
      <c r="C136" s="221">
        <v>4332000</v>
      </c>
      <c r="D136" s="222">
        <f t="shared" si="0"/>
        <v>6.502992042813815E-3</v>
      </c>
      <c r="E136" s="217"/>
    </row>
    <row r="137" spans="1:5" s="215" customFormat="1" x14ac:dyDescent="0.2">
      <c r="A137" s="220">
        <v>5244</v>
      </c>
      <c r="B137" s="217" t="s">
        <v>136</v>
      </c>
      <c r="C137" s="221">
        <v>0</v>
      </c>
      <c r="D137" s="222">
        <f t="shared" si="0"/>
        <v>0</v>
      </c>
      <c r="E137" s="217"/>
    </row>
    <row r="138" spans="1:5" s="215" customFormat="1" x14ac:dyDescent="0.2">
      <c r="A138" s="223">
        <v>5250</v>
      </c>
      <c r="B138" s="208" t="s">
        <v>72</v>
      </c>
      <c r="C138" s="211">
        <f>SUM(C139:C141)</f>
        <v>0</v>
      </c>
      <c r="D138" s="224">
        <f t="shared" si="0"/>
        <v>0</v>
      </c>
      <c r="E138" s="217"/>
    </row>
    <row r="139" spans="1:5" s="215" customFormat="1" x14ac:dyDescent="0.2">
      <c r="A139" s="220">
        <v>5251</v>
      </c>
      <c r="B139" s="217" t="s">
        <v>137</v>
      </c>
      <c r="C139" s="221">
        <v>0</v>
      </c>
      <c r="D139" s="222">
        <f t="shared" si="0"/>
        <v>0</v>
      </c>
      <c r="E139" s="217"/>
    </row>
    <row r="140" spans="1:5" s="215" customFormat="1" x14ac:dyDescent="0.2">
      <c r="A140" s="220">
        <v>5252</v>
      </c>
      <c r="B140" s="217" t="s">
        <v>138</v>
      </c>
      <c r="C140" s="221">
        <v>0</v>
      </c>
      <c r="D140" s="222">
        <f t="shared" si="0"/>
        <v>0</v>
      </c>
      <c r="E140" s="217"/>
    </row>
    <row r="141" spans="1:5" s="215" customFormat="1" x14ac:dyDescent="0.2">
      <c r="A141" s="220">
        <v>5259</v>
      </c>
      <c r="B141" s="217" t="s">
        <v>139</v>
      </c>
      <c r="C141" s="221">
        <v>0</v>
      </c>
      <c r="D141" s="222">
        <f t="shared" si="0"/>
        <v>0</v>
      </c>
      <c r="E141" s="217"/>
    </row>
    <row r="142" spans="1:5" s="215" customFormat="1" x14ac:dyDescent="0.2">
      <c r="A142" s="223">
        <v>5260</v>
      </c>
      <c r="B142" s="208" t="s">
        <v>140</v>
      </c>
      <c r="C142" s="211">
        <f>SUM(C143:C144)</f>
        <v>0</v>
      </c>
      <c r="D142" s="224">
        <f t="shared" si="0"/>
        <v>0</v>
      </c>
      <c r="E142" s="217"/>
    </row>
    <row r="143" spans="1:5" s="215" customFormat="1" x14ac:dyDescent="0.2">
      <c r="A143" s="220">
        <v>5261</v>
      </c>
      <c r="B143" s="217" t="s">
        <v>141</v>
      </c>
      <c r="C143" s="221">
        <v>0</v>
      </c>
      <c r="D143" s="222">
        <f t="shared" si="0"/>
        <v>0</v>
      </c>
      <c r="E143" s="217"/>
    </row>
    <row r="144" spans="1:5" s="215" customFormat="1" x14ac:dyDescent="0.2">
      <c r="A144" s="220">
        <v>5262</v>
      </c>
      <c r="B144" s="217" t="s">
        <v>142</v>
      </c>
      <c r="C144" s="221">
        <v>0</v>
      </c>
      <c r="D144" s="222">
        <f t="shared" si="0"/>
        <v>0</v>
      </c>
      <c r="E144" s="217"/>
    </row>
    <row r="145" spans="1:5" s="215" customFormat="1" x14ac:dyDescent="0.2">
      <c r="A145" s="223">
        <v>5270</v>
      </c>
      <c r="B145" s="208" t="s">
        <v>143</v>
      </c>
      <c r="C145" s="211">
        <f>SUM(C146)</f>
        <v>0</v>
      </c>
      <c r="D145" s="224">
        <f t="shared" si="0"/>
        <v>0</v>
      </c>
      <c r="E145" s="217"/>
    </row>
    <row r="146" spans="1:5" s="215" customFormat="1" x14ac:dyDescent="0.2">
      <c r="A146" s="220">
        <v>5271</v>
      </c>
      <c r="B146" s="217" t="s">
        <v>144</v>
      </c>
      <c r="C146" s="221">
        <v>0</v>
      </c>
      <c r="D146" s="222">
        <f t="shared" si="0"/>
        <v>0</v>
      </c>
      <c r="E146" s="217"/>
    </row>
    <row r="147" spans="1:5" s="215" customFormat="1" x14ac:dyDescent="0.2">
      <c r="A147" s="223">
        <v>5280</v>
      </c>
      <c r="B147" s="208" t="s">
        <v>145</v>
      </c>
      <c r="C147" s="211">
        <f>SUM(C148:C152)</f>
        <v>0</v>
      </c>
      <c r="D147" s="224">
        <f t="shared" si="0"/>
        <v>0</v>
      </c>
      <c r="E147" s="217"/>
    </row>
    <row r="148" spans="1:5" s="215" customFormat="1" x14ac:dyDescent="0.2">
      <c r="A148" s="220">
        <v>5281</v>
      </c>
      <c r="B148" s="217" t="s">
        <v>146</v>
      </c>
      <c r="C148" s="221">
        <v>0</v>
      </c>
      <c r="D148" s="222">
        <f t="shared" si="0"/>
        <v>0</v>
      </c>
      <c r="E148" s="217"/>
    </row>
    <row r="149" spans="1:5" s="215" customFormat="1" x14ac:dyDescent="0.2">
      <c r="A149" s="220">
        <v>5282</v>
      </c>
      <c r="B149" s="217" t="s">
        <v>147</v>
      </c>
      <c r="C149" s="221">
        <v>0</v>
      </c>
      <c r="D149" s="222">
        <f t="shared" si="0"/>
        <v>0</v>
      </c>
      <c r="E149" s="217"/>
    </row>
    <row r="150" spans="1:5" s="215" customFormat="1" x14ac:dyDescent="0.2">
      <c r="A150" s="220">
        <v>5283</v>
      </c>
      <c r="B150" s="217" t="s">
        <v>148</v>
      </c>
      <c r="C150" s="221">
        <v>0</v>
      </c>
      <c r="D150" s="222">
        <f t="shared" si="0"/>
        <v>0</v>
      </c>
      <c r="E150" s="217"/>
    </row>
    <row r="151" spans="1:5" s="215" customFormat="1" x14ac:dyDescent="0.2">
      <c r="A151" s="220">
        <v>5284</v>
      </c>
      <c r="B151" s="217" t="s">
        <v>149</v>
      </c>
      <c r="C151" s="221">
        <v>0</v>
      </c>
      <c r="D151" s="222">
        <f t="shared" si="0"/>
        <v>0</v>
      </c>
      <c r="E151" s="217"/>
    </row>
    <row r="152" spans="1:5" s="215" customFormat="1" x14ac:dyDescent="0.2">
      <c r="A152" s="220">
        <v>5285</v>
      </c>
      <c r="B152" s="217" t="s">
        <v>150</v>
      </c>
      <c r="C152" s="221">
        <v>0</v>
      </c>
      <c r="D152" s="222">
        <f t="shared" si="0"/>
        <v>0</v>
      </c>
      <c r="E152" s="217"/>
    </row>
    <row r="153" spans="1:5" s="215" customFormat="1" x14ac:dyDescent="0.2">
      <c r="A153" s="223">
        <v>5290</v>
      </c>
      <c r="B153" s="208" t="s">
        <v>151</v>
      </c>
      <c r="C153" s="211">
        <f>SUM(C154:C155)</f>
        <v>0</v>
      </c>
      <c r="D153" s="224">
        <f t="shared" si="0"/>
        <v>0</v>
      </c>
      <c r="E153" s="217"/>
    </row>
    <row r="154" spans="1:5" s="215" customFormat="1" x14ac:dyDescent="0.2">
      <c r="A154" s="220">
        <v>5291</v>
      </c>
      <c r="B154" s="217" t="s">
        <v>152</v>
      </c>
      <c r="C154" s="221">
        <v>0</v>
      </c>
      <c r="D154" s="222">
        <f t="shared" si="0"/>
        <v>0</v>
      </c>
      <c r="E154" s="217"/>
    </row>
    <row r="155" spans="1:5" s="215" customFormat="1" x14ac:dyDescent="0.2">
      <c r="A155" s="220">
        <v>5292</v>
      </c>
      <c r="B155" s="217" t="s">
        <v>153</v>
      </c>
      <c r="C155" s="221">
        <v>0</v>
      </c>
      <c r="D155" s="222">
        <f t="shared" si="0"/>
        <v>0</v>
      </c>
      <c r="E155" s="217"/>
    </row>
    <row r="156" spans="1:5" s="215" customFormat="1" x14ac:dyDescent="0.2">
      <c r="A156" s="223">
        <v>5300</v>
      </c>
      <c r="B156" s="208" t="s">
        <v>154</v>
      </c>
      <c r="C156" s="211">
        <f>C157+C160+C163</f>
        <v>0</v>
      </c>
      <c r="D156" s="224">
        <f t="shared" si="0"/>
        <v>0</v>
      </c>
      <c r="E156" s="217"/>
    </row>
    <row r="157" spans="1:5" s="215" customFormat="1" x14ac:dyDescent="0.2">
      <c r="A157" s="223">
        <v>5310</v>
      </c>
      <c r="B157" s="208" t="s">
        <v>64</v>
      </c>
      <c r="C157" s="211">
        <f>C158+C159</f>
        <v>0</v>
      </c>
      <c r="D157" s="224">
        <f t="shared" si="0"/>
        <v>0</v>
      </c>
      <c r="E157" s="217"/>
    </row>
    <row r="158" spans="1:5" s="215" customFormat="1" x14ac:dyDescent="0.2">
      <c r="A158" s="220">
        <v>5311</v>
      </c>
      <c r="B158" s="217" t="s">
        <v>155</v>
      </c>
      <c r="C158" s="221">
        <v>0</v>
      </c>
      <c r="D158" s="222">
        <f t="shared" si="0"/>
        <v>0</v>
      </c>
      <c r="E158" s="217"/>
    </row>
    <row r="159" spans="1:5" s="215" customFormat="1" x14ac:dyDescent="0.2">
      <c r="A159" s="220">
        <v>5312</v>
      </c>
      <c r="B159" s="217" t="s">
        <v>156</v>
      </c>
      <c r="C159" s="221">
        <v>0</v>
      </c>
      <c r="D159" s="222">
        <f t="shared" si="0"/>
        <v>0</v>
      </c>
      <c r="E159" s="217"/>
    </row>
    <row r="160" spans="1:5" s="215" customFormat="1" x14ac:dyDescent="0.2">
      <c r="A160" s="223">
        <v>5320</v>
      </c>
      <c r="B160" s="208" t="s">
        <v>65</v>
      </c>
      <c r="C160" s="211">
        <f>SUM(C161:C162)</f>
        <v>0</v>
      </c>
      <c r="D160" s="224">
        <f t="shared" ref="D160:D212" si="1">C160/$C$94</f>
        <v>0</v>
      </c>
      <c r="E160" s="217"/>
    </row>
    <row r="161" spans="1:5" s="215" customFormat="1" x14ac:dyDescent="0.2">
      <c r="A161" s="220">
        <v>5321</v>
      </c>
      <c r="B161" s="217" t="s">
        <v>157</v>
      </c>
      <c r="C161" s="221">
        <v>0</v>
      </c>
      <c r="D161" s="222">
        <f t="shared" si="1"/>
        <v>0</v>
      </c>
      <c r="E161" s="217"/>
    </row>
    <row r="162" spans="1:5" s="215" customFormat="1" x14ac:dyDescent="0.2">
      <c r="A162" s="220">
        <v>5322</v>
      </c>
      <c r="B162" s="217" t="s">
        <v>158</v>
      </c>
      <c r="C162" s="221">
        <v>0</v>
      </c>
      <c r="D162" s="222">
        <f t="shared" si="1"/>
        <v>0</v>
      </c>
      <c r="E162" s="217"/>
    </row>
    <row r="163" spans="1:5" s="215" customFormat="1" x14ac:dyDescent="0.2">
      <c r="A163" s="223">
        <v>5330</v>
      </c>
      <c r="B163" s="208" t="s">
        <v>66</v>
      </c>
      <c r="C163" s="211">
        <f>SUM(C164:C165)</f>
        <v>0</v>
      </c>
      <c r="D163" s="224">
        <f t="shared" si="1"/>
        <v>0</v>
      </c>
      <c r="E163" s="217"/>
    </row>
    <row r="164" spans="1:5" s="215" customFormat="1" x14ac:dyDescent="0.2">
      <c r="A164" s="220">
        <v>5331</v>
      </c>
      <c r="B164" s="217" t="s">
        <v>159</v>
      </c>
      <c r="C164" s="221">
        <v>0</v>
      </c>
      <c r="D164" s="222">
        <f t="shared" si="1"/>
        <v>0</v>
      </c>
      <c r="E164" s="217"/>
    </row>
    <row r="165" spans="1:5" s="215" customFormat="1" x14ac:dyDescent="0.2">
      <c r="A165" s="220">
        <v>5332</v>
      </c>
      <c r="B165" s="217" t="s">
        <v>160</v>
      </c>
      <c r="C165" s="221">
        <v>0</v>
      </c>
      <c r="D165" s="222">
        <f t="shared" si="1"/>
        <v>0</v>
      </c>
      <c r="E165" s="217"/>
    </row>
    <row r="166" spans="1:5" s="215" customFormat="1" x14ac:dyDescent="0.2">
      <c r="A166" s="223">
        <v>5400</v>
      </c>
      <c r="B166" s="208" t="s">
        <v>161</v>
      </c>
      <c r="C166" s="211">
        <f>C167+C170+C173+C176+C178</f>
        <v>0</v>
      </c>
      <c r="D166" s="224">
        <f t="shared" si="1"/>
        <v>0</v>
      </c>
      <c r="E166" s="217"/>
    </row>
    <row r="167" spans="1:5" s="215" customFormat="1" x14ac:dyDescent="0.2">
      <c r="A167" s="223">
        <v>5410</v>
      </c>
      <c r="B167" s="208" t="s">
        <v>162</v>
      </c>
      <c r="C167" s="211">
        <f>SUM(C168:C169)</f>
        <v>0</v>
      </c>
      <c r="D167" s="224">
        <f t="shared" si="1"/>
        <v>0</v>
      </c>
      <c r="E167" s="217"/>
    </row>
    <row r="168" spans="1:5" s="215" customFormat="1" x14ac:dyDescent="0.2">
      <c r="A168" s="220">
        <v>5411</v>
      </c>
      <c r="B168" s="217" t="s">
        <v>163</v>
      </c>
      <c r="C168" s="221">
        <v>0</v>
      </c>
      <c r="D168" s="222">
        <f t="shared" si="1"/>
        <v>0</v>
      </c>
      <c r="E168" s="217"/>
    </row>
    <row r="169" spans="1:5" s="215" customFormat="1" x14ac:dyDescent="0.2">
      <c r="A169" s="220">
        <v>5412</v>
      </c>
      <c r="B169" s="217" t="s">
        <v>164</v>
      </c>
      <c r="C169" s="221">
        <v>0</v>
      </c>
      <c r="D169" s="222">
        <f t="shared" si="1"/>
        <v>0</v>
      </c>
      <c r="E169" s="217"/>
    </row>
    <row r="170" spans="1:5" s="215" customFormat="1" x14ac:dyDescent="0.2">
      <c r="A170" s="223">
        <v>5420</v>
      </c>
      <c r="B170" s="208" t="s">
        <v>165</v>
      </c>
      <c r="C170" s="211">
        <f>SUM(C171:C172)</f>
        <v>0</v>
      </c>
      <c r="D170" s="224">
        <f t="shared" si="1"/>
        <v>0</v>
      </c>
      <c r="E170" s="217"/>
    </row>
    <row r="171" spans="1:5" s="215" customFormat="1" x14ac:dyDescent="0.2">
      <c r="A171" s="220">
        <v>5421</v>
      </c>
      <c r="B171" s="217" t="s">
        <v>166</v>
      </c>
      <c r="C171" s="221">
        <v>0</v>
      </c>
      <c r="D171" s="222">
        <f t="shared" si="1"/>
        <v>0</v>
      </c>
      <c r="E171" s="217"/>
    </row>
    <row r="172" spans="1:5" s="215" customFormat="1" x14ac:dyDescent="0.2">
      <c r="A172" s="220">
        <v>5422</v>
      </c>
      <c r="B172" s="217" t="s">
        <v>167</v>
      </c>
      <c r="C172" s="221">
        <v>0</v>
      </c>
      <c r="D172" s="222">
        <f t="shared" si="1"/>
        <v>0</v>
      </c>
      <c r="E172" s="217"/>
    </row>
    <row r="173" spans="1:5" s="215" customFormat="1" x14ac:dyDescent="0.2">
      <c r="A173" s="223">
        <v>5430</v>
      </c>
      <c r="B173" s="208" t="s">
        <v>168</v>
      </c>
      <c r="C173" s="211">
        <f>SUM(C174:C175)</f>
        <v>0</v>
      </c>
      <c r="D173" s="224">
        <f t="shared" si="1"/>
        <v>0</v>
      </c>
      <c r="E173" s="217"/>
    </row>
    <row r="174" spans="1:5" s="215" customFormat="1" x14ac:dyDescent="0.2">
      <c r="A174" s="220">
        <v>5431</v>
      </c>
      <c r="B174" s="217" t="s">
        <v>169</v>
      </c>
      <c r="C174" s="221">
        <v>0</v>
      </c>
      <c r="D174" s="222">
        <f t="shared" si="1"/>
        <v>0</v>
      </c>
      <c r="E174" s="217"/>
    </row>
    <row r="175" spans="1:5" s="215" customFormat="1" x14ac:dyDescent="0.2">
      <c r="A175" s="220">
        <v>5432</v>
      </c>
      <c r="B175" s="217" t="s">
        <v>170</v>
      </c>
      <c r="C175" s="221">
        <v>0</v>
      </c>
      <c r="D175" s="222">
        <f t="shared" si="1"/>
        <v>0</v>
      </c>
      <c r="E175" s="217"/>
    </row>
    <row r="176" spans="1:5" s="215" customFormat="1" x14ac:dyDescent="0.2">
      <c r="A176" s="223">
        <v>5440</v>
      </c>
      <c r="B176" s="208" t="s">
        <v>171</v>
      </c>
      <c r="C176" s="211">
        <f>SUM(C177)</f>
        <v>0</v>
      </c>
      <c r="D176" s="224">
        <f t="shared" si="1"/>
        <v>0</v>
      </c>
      <c r="E176" s="217"/>
    </row>
    <row r="177" spans="1:5" s="215" customFormat="1" x14ac:dyDescent="0.2">
      <c r="A177" s="220">
        <v>5441</v>
      </c>
      <c r="B177" s="217" t="s">
        <v>171</v>
      </c>
      <c r="C177" s="221">
        <v>0</v>
      </c>
      <c r="D177" s="222">
        <f t="shared" si="1"/>
        <v>0</v>
      </c>
      <c r="E177" s="217"/>
    </row>
    <row r="178" spans="1:5" s="215" customFormat="1" x14ac:dyDescent="0.2">
      <c r="A178" s="223">
        <v>5450</v>
      </c>
      <c r="B178" s="208" t="s">
        <v>172</v>
      </c>
      <c r="C178" s="211">
        <f>SUM(C179:C180)</f>
        <v>0</v>
      </c>
      <c r="D178" s="224">
        <f t="shared" si="1"/>
        <v>0</v>
      </c>
      <c r="E178" s="217"/>
    </row>
    <row r="179" spans="1:5" s="215" customFormat="1" x14ac:dyDescent="0.2">
      <c r="A179" s="220">
        <v>5451</v>
      </c>
      <c r="B179" s="217" t="s">
        <v>173</v>
      </c>
      <c r="C179" s="221">
        <v>0</v>
      </c>
      <c r="D179" s="222">
        <f t="shared" si="1"/>
        <v>0</v>
      </c>
      <c r="E179" s="217"/>
    </row>
    <row r="180" spans="1:5" s="215" customFormat="1" x14ac:dyDescent="0.2">
      <c r="A180" s="220">
        <v>5452</v>
      </c>
      <c r="B180" s="217" t="s">
        <v>174</v>
      </c>
      <c r="C180" s="221">
        <v>0</v>
      </c>
      <c r="D180" s="222">
        <f t="shared" si="1"/>
        <v>0</v>
      </c>
      <c r="E180" s="217"/>
    </row>
    <row r="181" spans="1:5" s="215" customFormat="1" x14ac:dyDescent="0.2">
      <c r="A181" s="223">
        <v>5500</v>
      </c>
      <c r="B181" s="208" t="s">
        <v>175</v>
      </c>
      <c r="C181" s="211">
        <f>C182+C191+C194+C200</f>
        <v>1524163.72</v>
      </c>
      <c r="D181" s="224">
        <f t="shared" si="1"/>
        <v>2.2880019720926833E-3</v>
      </c>
      <c r="E181" s="217"/>
    </row>
    <row r="182" spans="1:5" s="215" customFormat="1" x14ac:dyDescent="0.2">
      <c r="A182" s="223">
        <v>5510</v>
      </c>
      <c r="B182" s="208" t="s">
        <v>176</v>
      </c>
      <c r="C182" s="211">
        <f>SUM(C183:C190)</f>
        <v>1524163.72</v>
      </c>
      <c r="D182" s="224">
        <f t="shared" si="1"/>
        <v>2.2880019720926833E-3</v>
      </c>
      <c r="E182" s="217"/>
    </row>
    <row r="183" spans="1:5" s="215" customFormat="1" x14ac:dyDescent="0.2">
      <c r="A183" s="220">
        <v>5511</v>
      </c>
      <c r="B183" s="217" t="s">
        <v>177</v>
      </c>
      <c r="C183" s="221">
        <v>47642</v>
      </c>
      <c r="D183" s="222">
        <f t="shared" si="1"/>
        <v>7.1517900947307427E-5</v>
      </c>
      <c r="E183" s="217"/>
    </row>
    <row r="184" spans="1:5" s="215" customFormat="1" x14ac:dyDescent="0.2">
      <c r="A184" s="220">
        <v>5512</v>
      </c>
      <c r="B184" s="217" t="s">
        <v>178</v>
      </c>
      <c r="C184" s="221">
        <v>0</v>
      </c>
      <c r="D184" s="222">
        <f t="shared" si="1"/>
        <v>0</v>
      </c>
      <c r="E184" s="217"/>
    </row>
    <row r="185" spans="1:5" s="215" customFormat="1" x14ac:dyDescent="0.2">
      <c r="A185" s="220">
        <v>5513</v>
      </c>
      <c r="B185" s="217" t="s">
        <v>179</v>
      </c>
      <c r="C185" s="221">
        <v>0</v>
      </c>
      <c r="D185" s="222">
        <f t="shared" si="1"/>
        <v>0</v>
      </c>
      <c r="E185" s="217"/>
    </row>
    <row r="186" spans="1:5" s="215" customFormat="1" x14ac:dyDescent="0.2">
      <c r="A186" s="220">
        <v>5514</v>
      </c>
      <c r="B186" s="217" t="s">
        <v>180</v>
      </c>
      <c r="C186" s="221">
        <v>0</v>
      </c>
      <c r="D186" s="222">
        <f t="shared" si="1"/>
        <v>0</v>
      </c>
      <c r="E186" s="217"/>
    </row>
    <row r="187" spans="1:5" s="215" customFormat="1" x14ac:dyDescent="0.2">
      <c r="A187" s="220">
        <v>5515</v>
      </c>
      <c r="B187" s="217" t="s">
        <v>181</v>
      </c>
      <c r="C187" s="221">
        <v>0</v>
      </c>
      <c r="D187" s="222">
        <f t="shared" si="1"/>
        <v>0</v>
      </c>
      <c r="E187" s="217"/>
    </row>
    <row r="188" spans="1:5" s="215" customFormat="1" x14ac:dyDescent="0.2">
      <c r="A188" s="220">
        <v>5516</v>
      </c>
      <c r="B188" s="217" t="s">
        <v>182</v>
      </c>
      <c r="C188" s="221">
        <v>0</v>
      </c>
      <c r="D188" s="222">
        <f t="shared" si="1"/>
        <v>0</v>
      </c>
      <c r="E188" s="217"/>
    </row>
    <row r="189" spans="1:5" s="215" customFormat="1" x14ac:dyDescent="0.2">
      <c r="A189" s="220">
        <v>5517</v>
      </c>
      <c r="B189" s="217" t="s">
        <v>183</v>
      </c>
      <c r="C189" s="221">
        <v>0</v>
      </c>
      <c r="D189" s="222">
        <f t="shared" si="1"/>
        <v>0</v>
      </c>
      <c r="E189" s="217"/>
    </row>
    <row r="190" spans="1:5" s="215" customFormat="1" x14ac:dyDescent="0.2">
      <c r="A190" s="220">
        <v>5518</v>
      </c>
      <c r="B190" s="217" t="s">
        <v>184</v>
      </c>
      <c r="C190" s="221">
        <v>1476521.72</v>
      </c>
      <c r="D190" s="222">
        <f t="shared" si="1"/>
        <v>2.216484071145376E-3</v>
      </c>
      <c r="E190" s="217"/>
    </row>
    <row r="191" spans="1:5" s="215" customFormat="1" x14ac:dyDescent="0.2">
      <c r="A191" s="223">
        <v>5520</v>
      </c>
      <c r="B191" s="208" t="s">
        <v>185</v>
      </c>
      <c r="C191" s="211">
        <f>SUM(C192:C193)</f>
        <v>0</v>
      </c>
      <c r="D191" s="224">
        <f t="shared" si="1"/>
        <v>0</v>
      </c>
      <c r="E191" s="217"/>
    </row>
    <row r="192" spans="1:5" s="215" customFormat="1" x14ac:dyDescent="0.2">
      <c r="A192" s="220">
        <v>5521</v>
      </c>
      <c r="B192" s="217" t="s">
        <v>186</v>
      </c>
      <c r="C192" s="221">
        <v>0</v>
      </c>
      <c r="D192" s="222">
        <f t="shared" si="1"/>
        <v>0</v>
      </c>
      <c r="E192" s="217"/>
    </row>
    <row r="193" spans="1:5" s="215" customFormat="1" x14ac:dyDescent="0.2">
      <c r="A193" s="220">
        <v>5522</v>
      </c>
      <c r="B193" s="217" t="s">
        <v>187</v>
      </c>
      <c r="C193" s="221">
        <v>0</v>
      </c>
      <c r="D193" s="222">
        <f t="shared" si="1"/>
        <v>0</v>
      </c>
      <c r="E193" s="217"/>
    </row>
    <row r="194" spans="1:5" s="215" customFormat="1" x14ac:dyDescent="0.2">
      <c r="A194" s="223">
        <v>5530</v>
      </c>
      <c r="B194" s="208" t="s">
        <v>188</v>
      </c>
      <c r="C194" s="211">
        <f>SUM(C195:C199)</f>
        <v>0</v>
      </c>
      <c r="D194" s="224">
        <f t="shared" si="1"/>
        <v>0</v>
      </c>
      <c r="E194" s="217"/>
    </row>
    <row r="195" spans="1:5" s="215" customFormat="1" x14ac:dyDescent="0.2">
      <c r="A195" s="220">
        <v>5531</v>
      </c>
      <c r="B195" s="217" t="s">
        <v>189</v>
      </c>
      <c r="C195" s="221">
        <v>0</v>
      </c>
      <c r="D195" s="222">
        <f t="shared" si="1"/>
        <v>0</v>
      </c>
      <c r="E195" s="217"/>
    </row>
    <row r="196" spans="1:5" s="215" customFormat="1" x14ac:dyDescent="0.2">
      <c r="A196" s="220">
        <v>5532</v>
      </c>
      <c r="B196" s="217" t="s">
        <v>190</v>
      </c>
      <c r="C196" s="221">
        <v>0</v>
      </c>
      <c r="D196" s="222">
        <f t="shared" si="1"/>
        <v>0</v>
      </c>
      <c r="E196" s="217"/>
    </row>
    <row r="197" spans="1:5" s="215" customFormat="1" x14ac:dyDescent="0.2">
      <c r="A197" s="220">
        <v>5533</v>
      </c>
      <c r="B197" s="217" t="s">
        <v>191</v>
      </c>
      <c r="C197" s="221">
        <v>0</v>
      </c>
      <c r="D197" s="222">
        <f t="shared" si="1"/>
        <v>0</v>
      </c>
      <c r="E197" s="217"/>
    </row>
    <row r="198" spans="1:5" s="215" customFormat="1" x14ac:dyDescent="0.2">
      <c r="A198" s="220">
        <v>5534</v>
      </c>
      <c r="B198" s="217" t="s">
        <v>192</v>
      </c>
      <c r="C198" s="221">
        <v>0</v>
      </c>
      <c r="D198" s="222">
        <f t="shared" si="1"/>
        <v>0</v>
      </c>
      <c r="E198" s="217"/>
    </row>
    <row r="199" spans="1:5" s="215" customFormat="1" x14ac:dyDescent="0.2">
      <c r="A199" s="220">
        <v>5535</v>
      </c>
      <c r="B199" s="217" t="s">
        <v>193</v>
      </c>
      <c r="C199" s="221">
        <v>0</v>
      </c>
      <c r="D199" s="222">
        <f t="shared" si="1"/>
        <v>0</v>
      </c>
      <c r="E199" s="217"/>
    </row>
    <row r="200" spans="1:5" s="215" customFormat="1" x14ac:dyDescent="0.2">
      <c r="A200" s="223">
        <v>5590</v>
      </c>
      <c r="B200" s="208" t="s">
        <v>194</v>
      </c>
      <c r="C200" s="211">
        <f>SUM(C201:C209)</f>
        <v>0</v>
      </c>
      <c r="D200" s="224">
        <f t="shared" si="1"/>
        <v>0</v>
      </c>
      <c r="E200" s="217"/>
    </row>
    <row r="201" spans="1:5" s="215" customFormat="1" x14ac:dyDescent="0.2">
      <c r="A201" s="220">
        <v>5591</v>
      </c>
      <c r="B201" s="217" t="s">
        <v>195</v>
      </c>
      <c r="C201" s="221">
        <v>0</v>
      </c>
      <c r="D201" s="222">
        <f t="shared" si="1"/>
        <v>0</v>
      </c>
      <c r="E201" s="217"/>
    </row>
    <row r="202" spans="1:5" s="215" customFormat="1" x14ac:dyDescent="0.2">
      <c r="A202" s="220">
        <v>5592</v>
      </c>
      <c r="B202" s="217" t="s">
        <v>196</v>
      </c>
      <c r="C202" s="221">
        <v>0</v>
      </c>
      <c r="D202" s="222">
        <f t="shared" si="1"/>
        <v>0</v>
      </c>
      <c r="E202" s="217"/>
    </row>
    <row r="203" spans="1:5" s="215" customFormat="1" x14ac:dyDescent="0.2">
      <c r="A203" s="220">
        <v>5593</v>
      </c>
      <c r="B203" s="217" t="s">
        <v>197</v>
      </c>
      <c r="C203" s="221">
        <v>0</v>
      </c>
      <c r="D203" s="222">
        <f t="shared" si="1"/>
        <v>0</v>
      </c>
      <c r="E203" s="217"/>
    </row>
    <row r="204" spans="1:5" s="215" customFormat="1" x14ac:dyDescent="0.2">
      <c r="A204" s="220">
        <v>5594</v>
      </c>
      <c r="B204" s="217" t="s">
        <v>198</v>
      </c>
      <c r="C204" s="221">
        <v>0</v>
      </c>
      <c r="D204" s="222">
        <f t="shared" si="1"/>
        <v>0</v>
      </c>
      <c r="E204" s="217"/>
    </row>
    <row r="205" spans="1:5" s="215" customFormat="1" x14ac:dyDescent="0.2">
      <c r="A205" s="220">
        <v>5595</v>
      </c>
      <c r="B205" s="217" t="s">
        <v>199</v>
      </c>
      <c r="C205" s="221">
        <v>0</v>
      </c>
      <c r="D205" s="222">
        <f t="shared" si="1"/>
        <v>0</v>
      </c>
      <c r="E205" s="217"/>
    </row>
    <row r="206" spans="1:5" s="215" customFormat="1" x14ac:dyDescent="0.2">
      <c r="A206" s="220">
        <v>5596</v>
      </c>
      <c r="B206" s="217" t="s">
        <v>90</v>
      </c>
      <c r="C206" s="221">
        <v>0</v>
      </c>
      <c r="D206" s="222">
        <f t="shared" si="1"/>
        <v>0</v>
      </c>
      <c r="E206" s="217"/>
    </row>
    <row r="207" spans="1:5" s="215" customFormat="1" x14ac:dyDescent="0.2">
      <c r="A207" s="220">
        <v>5597</v>
      </c>
      <c r="B207" s="217" t="s">
        <v>200</v>
      </c>
      <c r="C207" s="221">
        <v>0</v>
      </c>
      <c r="D207" s="222">
        <f t="shared" si="1"/>
        <v>0</v>
      </c>
      <c r="E207" s="217"/>
    </row>
    <row r="208" spans="1:5" s="215" customFormat="1" x14ac:dyDescent="0.2">
      <c r="A208" s="220">
        <v>5598</v>
      </c>
      <c r="B208" s="217" t="s">
        <v>201</v>
      </c>
      <c r="C208" s="221">
        <v>0</v>
      </c>
      <c r="D208" s="222">
        <f t="shared" si="1"/>
        <v>0</v>
      </c>
      <c r="E208" s="217"/>
    </row>
    <row r="209" spans="1:5" s="215" customFormat="1" x14ac:dyDescent="0.2">
      <c r="A209" s="220">
        <v>5599</v>
      </c>
      <c r="B209" s="217" t="s">
        <v>202</v>
      </c>
      <c r="C209" s="221">
        <v>0</v>
      </c>
      <c r="D209" s="222">
        <f t="shared" si="1"/>
        <v>0</v>
      </c>
      <c r="E209" s="217"/>
    </row>
    <row r="210" spans="1:5" s="215" customFormat="1" x14ac:dyDescent="0.2">
      <c r="A210" s="223">
        <v>5600</v>
      </c>
      <c r="B210" s="208" t="s">
        <v>203</v>
      </c>
      <c r="C210" s="211">
        <f>C211</f>
        <v>0</v>
      </c>
      <c r="D210" s="224">
        <f t="shared" si="1"/>
        <v>0</v>
      </c>
      <c r="E210" s="217"/>
    </row>
    <row r="211" spans="1:5" s="215" customFormat="1" x14ac:dyDescent="0.2">
      <c r="A211" s="223">
        <v>5610</v>
      </c>
      <c r="B211" s="208" t="s">
        <v>204</v>
      </c>
      <c r="C211" s="211">
        <f>C212</f>
        <v>0</v>
      </c>
      <c r="D211" s="224">
        <f t="shared" si="1"/>
        <v>0</v>
      </c>
      <c r="E211" s="217"/>
    </row>
    <row r="212" spans="1:5" s="215" customFormat="1" x14ac:dyDescent="0.2">
      <c r="A212" s="220">
        <v>5611</v>
      </c>
      <c r="B212" s="217" t="s">
        <v>205</v>
      </c>
      <c r="C212" s="221">
        <v>0</v>
      </c>
      <c r="D212" s="222">
        <f t="shared" si="1"/>
        <v>0</v>
      </c>
      <c r="E212" s="217"/>
    </row>
    <row r="213" spans="1:5" s="215" customFormat="1" x14ac:dyDescent="0.2"/>
    <row r="214" spans="1:5" s="215" customFormat="1" x14ac:dyDescent="0.2">
      <c r="B214" s="215" t="s">
        <v>206</v>
      </c>
    </row>
    <row r="215" spans="1:5" s="215" customFormat="1" x14ac:dyDescent="0.2"/>
    <row r="216" spans="1:5" s="215" customFormat="1" x14ac:dyDescent="0.2"/>
    <row r="217" spans="1:5" s="215" customFormat="1" x14ac:dyDescent="0.2"/>
    <row r="218" spans="1:5" s="215" customFormat="1" x14ac:dyDescent="0.2"/>
    <row r="219" spans="1:5" s="215" customFormat="1" x14ac:dyDescent="0.2"/>
    <row r="220" spans="1:5" s="215" customFormat="1" x14ac:dyDescent="0.2"/>
    <row r="221" spans="1:5" s="215" customFormat="1" x14ac:dyDescent="0.2">
      <c r="B221" s="214" t="s">
        <v>542</v>
      </c>
      <c r="C221" s="212" t="s">
        <v>543</v>
      </c>
      <c r="D221" s="213"/>
    </row>
    <row r="222" spans="1:5" s="215" customFormat="1" ht="12.75" x14ac:dyDescent="0.2">
      <c r="B222" s="219" t="s">
        <v>544</v>
      </c>
      <c r="C222" s="218" t="s">
        <v>545</v>
      </c>
      <c r="D222" s="213"/>
    </row>
    <row r="223" spans="1:5" s="215" customFormat="1" ht="12.75" x14ac:dyDescent="0.2">
      <c r="B223" s="219" t="s">
        <v>546</v>
      </c>
      <c r="C223" s="218" t="s">
        <v>547</v>
      </c>
      <c r="D223" s="213"/>
    </row>
    <row r="224" spans="1:5" s="215" customFormat="1" x14ac:dyDescent="0.2"/>
    <row r="225" s="215" customFormat="1" x14ac:dyDescent="0.2"/>
    <row r="226" s="215" customFormat="1" x14ac:dyDescent="0.2"/>
    <row r="227" s="215" customFormat="1" x14ac:dyDescent="0.2"/>
    <row r="228" s="215" customFormat="1" x14ac:dyDescent="0.2"/>
    <row r="229" s="215" customFormat="1" x14ac:dyDescent="0.2"/>
    <row r="230" s="215" customFormat="1" x14ac:dyDescent="0.2"/>
    <row r="231" s="215" customFormat="1" x14ac:dyDescent="0.2"/>
    <row r="232" s="215" customFormat="1" x14ac:dyDescent="0.2"/>
    <row r="233" s="215" customFormat="1" x14ac:dyDescent="0.2"/>
    <row r="234" s="215" customFormat="1" x14ac:dyDescent="0.2"/>
    <row r="235" s="215" customFormat="1" x14ac:dyDescent="0.2"/>
    <row r="236" s="215" customFormat="1" x14ac:dyDescent="0.2"/>
    <row r="237" s="215" customFormat="1" x14ac:dyDescent="0.2"/>
    <row r="238" s="215" customFormat="1" x14ac:dyDescent="0.2"/>
    <row r="239" s="215" customFormat="1" x14ac:dyDescent="0.2"/>
    <row r="240" s="215" customFormat="1" x14ac:dyDescent="0.2"/>
    <row r="241" s="215" customFormat="1" x14ac:dyDescent="0.2"/>
    <row r="242" s="215" customFormat="1" x14ac:dyDescent="0.2"/>
    <row r="243" s="215" customFormat="1" x14ac:dyDescent="0.2"/>
    <row r="244" s="215" customFormat="1" x14ac:dyDescent="0.2"/>
    <row r="245" s="215" customFormat="1" x14ac:dyDescent="0.2"/>
    <row r="246" s="215" customFormat="1" x14ac:dyDescent="0.2"/>
    <row r="247" s="215" customFormat="1" x14ac:dyDescent="0.2"/>
    <row r="248" s="215" customFormat="1" x14ac:dyDescent="0.2"/>
    <row r="249" s="215" customFormat="1" x14ac:dyDescent="0.2"/>
    <row r="250" s="215" customFormat="1" x14ac:dyDescent="0.2"/>
    <row r="251" s="215" customFormat="1" x14ac:dyDescent="0.2"/>
    <row r="252" s="215" customFormat="1" x14ac:dyDescent="0.2"/>
    <row r="253" s="215" customFormat="1" x14ac:dyDescent="0.2"/>
    <row r="254" s="215" customFormat="1" x14ac:dyDescent="0.2"/>
    <row r="255" s="215" customFormat="1" x14ac:dyDescent="0.2"/>
    <row r="256" s="215" customFormat="1" x14ac:dyDescent="0.2"/>
    <row r="257" s="215" customFormat="1" x14ac:dyDescent="0.2"/>
    <row r="258" s="215" customFormat="1" x14ac:dyDescent="0.2"/>
    <row r="259" s="215" customFormat="1" x14ac:dyDescent="0.2"/>
    <row r="260" s="215" customFormat="1" x14ac:dyDescent="0.2"/>
    <row r="261" s="215" customFormat="1" x14ac:dyDescent="0.2"/>
    <row r="262" s="215" customFormat="1" x14ac:dyDescent="0.2"/>
    <row r="263" s="215" customFormat="1" x14ac:dyDescent="0.2"/>
    <row r="264" s="215" customFormat="1" x14ac:dyDescent="0.2"/>
    <row r="265" s="215" customFormat="1" x14ac:dyDescent="0.2"/>
    <row r="266" s="215" customFormat="1" x14ac:dyDescent="0.2"/>
    <row r="267" s="215" customFormat="1" x14ac:dyDescent="0.2"/>
    <row r="268" s="215" customFormat="1" x14ac:dyDescent="0.2"/>
    <row r="269" s="215" customFormat="1" x14ac:dyDescent="0.2"/>
    <row r="270" s="215" customFormat="1" x14ac:dyDescent="0.2"/>
    <row r="271" s="215" customFormat="1" x14ac:dyDescent="0.2"/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pageMargins left="0.70866141732283472" right="0.70866141732283472" top="0.74803149606299213" bottom="0.74803149606299213" header="0.31496062992125984" footer="0.31496062992125984"/>
  <pageSetup scale="76" fitToHeight="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1FD617-6CD5-4B66-9F08-E5040513A4C3}">
  <sheetPr codeName="Hoja11">
    <tabColor rgb="FFFFC000"/>
    <pageSetUpPr fitToPage="1"/>
  </sheetPr>
  <dimension ref="A1:J222"/>
  <sheetViews>
    <sheetView zoomScale="95" zoomScaleNormal="95" zoomScaleSheetLayoutView="89" workbookViewId="0">
      <selection activeCell="A5" sqref="A1:A1048576"/>
    </sheetView>
  </sheetViews>
  <sheetFormatPr baseColWidth="10" defaultColWidth="9.140625" defaultRowHeight="11.25" x14ac:dyDescent="0.2"/>
  <cols>
    <col min="1" max="1" width="7.42578125" style="8" customWidth="1"/>
    <col min="2" max="2" width="64.5703125" style="8" bestFit="1" customWidth="1"/>
    <col min="3" max="3" width="16.42578125" style="8" bestFit="1" customWidth="1"/>
    <col min="4" max="4" width="19.140625" style="8" customWidth="1"/>
    <col min="5" max="5" width="17.140625" style="8" customWidth="1"/>
    <col min="6" max="6" width="22.7109375" style="8" customWidth="1"/>
    <col min="7" max="7" width="11.85546875" style="8" customWidth="1"/>
    <col min="8" max="8" width="10.140625" style="8" customWidth="1"/>
    <col min="9" max="9" width="13.85546875" style="8" customWidth="1"/>
    <col min="10" max="10" width="13.42578125" style="8" customWidth="1"/>
    <col min="11" max="16384" width="9.140625" style="8"/>
  </cols>
  <sheetData>
    <row r="1" spans="1:10" s="5" customFormat="1" ht="18.95" customHeight="1" x14ac:dyDescent="0.25">
      <c r="A1" s="13" t="s">
        <v>0</v>
      </c>
      <c r="B1" s="14"/>
      <c r="C1" s="14"/>
      <c r="D1" s="14"/>
      <c r="E1" s="14"/>
      <c r="F1" s="14"/>
      <c r="G1" s="2" t="s">
        <v>1</v>
      </c>
      <c r="H1" s="3">
        <v>2024</v>
      </c>
      <c r="I1" s="184"/>
      <c r="J1" s="184"/>
    </row>
    <row r="2" spans="1:10" s="5" customFormat="1" ht="18.95" customHeight="1" x14ac:dyDescent="0.25">
      <c r="A2" s="13" t="s">
        <v>207</v>
      </c>
      <c r="B2" s="14"/>
      <c r="C2" s="14"/>
      <c r="D2" s="14"/>
      <c r="E2" s="14"/>
      <c r="F2" s="14"/>
      <c r="G2" s="2" t="s">
        <v>3</v>
      </c>
      <c r="H2" s="3" t="s">
        <v>4</v>
      </c>
      <c r="I2" s="184"/>
      <c r="J2" s="184"/>
    </row>
    <row r="3" spans="1:10" s="5" customFormat="1" ht="18.95" customHeight="1" x14ac:dyDescent="0.25">
      <c r="A3" s="13" t="s">
        <v>5</v>
      </c>
      <c r="B3" s="14"/>
      <c r="C3" s="14"/>
      <c r="D3" s="14"/>
      <c r="E3" s="14"/>
      <c r="F3" s="14"/>
      <c r="G3" s="2" t="s">
        <v>6</v>
      </c>
      <c r="H3" s="3">
        <v>3</v>
      </c>
      <c r="I3" s="184"/>
      <c r="J3" s="184"/>
    </row>
    <row r="4" spans="1:10" s="5" customFormat="1" ht="18.95" customHeight="1" x14ac:dyDescent="0.25">
      <c r="A4" s="13" t="s">
        <v>7</v>
      </c>
      <c r="B4" s="14"/>
      <c r="C4" s="14"/>
      <c r="D4" s="14"/>
      <c r="E4" s="14"/>
      <c r="F4" s="14"/>
      <c r="G4" s="2"/>
      <c r="H4" s="3"/>
      <c r="I4" s="184"/>
      <c r="J4" s="184"/>
    </row>
    <row r="5" spans="1:10" x14ac:dyDescent="0.2">
      <c r="A5" s="6" t="s">
        <v>8</v>
      </c>
      <c r="B5" s="7"/>
      <c r="C5" s="7"/>
      <c r="D5" s="7"/>
      <c r="E5" s="7"/>
      <c r="F5" s="7"/>
      <c r="G5" s="7"/>
      <c r="H5" s="7"/>
      <c r="I5" s="191"/>
      <c r="J5" s="191"/>
    </row>
    <row r="6" spans="1:10" x14ac:dyDescent="0.2">
      <c r="I6" s="191"/>
      <c r="J6" s="191"/>
    </row>
    <row r="7" spans="1:10" x14ac:dyDescent="0.2">
      <c r="A7" s="7" t="s">
        <v>208</v>
      </c>
      <c r="B7" s="7"/>
      <c r="C7" s="7"/>
      <c r="D7" s="7"/>
      <c r="E7" s="7"/>
      <c r="F7" s="7"/>
      <c r="G7" s="7"/>
      <c r="H7" s="7"/>
      <c r="I7" s="191"/>
      <c r="J7" s="191"/>
    </row>
    <row r="8" spans="1:10" x14ac:dyDescent="0.2">
      <c r="A8" s="15" t="s">
        <v>10</v>
      </c>
      <c r="B8" s="15" t="s">
        <v>11</v>
      </c>
      <c r="C8" s="15" t="s">
        <v>12</v>
      </c>
      <c r="D8" s="15" t="s">
        <v>209</v>
      </c>
      <c r="E8" s="15"/>
      <c r="F8" s="15"/>
      <c r="G8" s="15"/>
      <c r="H8" s="15"/>
      <c r="I8" s="191"/>
      <c r="J8" s="191"/>
    </row>
    <row r="9" spans="1:10" s="191" customFormat="1" x14ac:dyDescent="0.2">
      <c r="A9" s="185">
        <v>1114</v>
      </c>
      <c r="B9" s="191" t="s">
        <v>210</v>
      </c>
      <c r="C9" s="187">
        <v>0</v>
      </c>
    </row>
    <row r="10" spans="1:10" s="191" customFormat="1" x14ac:dyDescent="0.2">
      <c r="A10" s="185">
        <v>1115</v>
      </c>
      <c r="B10" s="191" t="s">
        <v>211</v>
      </c>
      <c r="C10" s="187">
        <v>0</v>
      </c>
    </row>
    <row r="11" spans="1:10" s="191" customFormat="1" x14ac:dyDescent="0.2">
      <c r="A11" s="185">
        <v>1121</v>
      </c>
      <c r="B11" s="191" t="s">
        <v>212</v>
      </c>
      <c r="C11" s="187">
        <v>0</v>
      </c>
    </row>
    <row r="12" spans="1:10" s="191" customFormat="1" x14ac:dyDescent="0.2"/>
    <row r="13" spans="1:10" x14ac:dyDescent="0.2">
      <c r="A13" s="7" t="s">
        <v>213</v>
      </c>
      <c r="B13" s="7"/>
      <c r="C13" s="7"/>
      <c r="D13" s="7"/>
      <c r="E13" s="7"/>
      <c r="F13" s="7"/>
      <c r="G13" s="7"/>
      <c r="H13" s="7"/>
      <c r="I13" s="191"/>
      <c r="J13" s="191"/>
    </row>
    <row r="14" spans="1:10" x14ac:dyDescent="0.2">
      <c r="A14" s="15" t="s">
        <v>10</v>
      </c>
      <c r="B14" s="15" t="s">
        <v>11</v>
      </c>
      <c r="C14" s="15" t="s">
        <v>12</v>
      </c>
      <c r="D14" s="15">
        <v>2023</v>
      </c>
      <c r="E14" s="15">
        <v>2022</v>
      </c>
      <c r="F14" s="15">
        <v>2021</v>
      </c>
      <c r="G14" s="15">
        <v>2020</v>
      </c>
      <c r="H14" s="15" t="s">
        <v>214</v>
      </c>
      <c r="I14" s="191"/>
      <c r="J14" s="191"/>
    </row>
    <row r="15" spans="1:10" s="191" customFormat="1" x14ac:dyDescent="0.2">
      <c r="A15" s="185">
        <v>1122</v>
      </c>
      <c r="B15" s="191" t="s">
        <v>215</v>
      </c>
      <c r="C15" s="187">
        <v>382118.45</v>
      </c>
      <c r="D15" s="187">
        <v>0</v>
      </c>
      <c r="E15" s="187">
        <v>0</v>
      </c>
      <c r="F15" s="187">
        <v>0</v>
      </c>
      <c r="G15" s="187">
        <v>0</v>
      </c>
    </row>
    <row r="16" spans="1:10" s="191" customFormat="1" x14ac:dyDescent="0.2">
      <c r="A16" s="185">
        <v>1124</v>
      </c>
      <c r="B16" s="191" t="s">
        <v>216</v>
      </c>
      <c r="C16" s="187">
        <v>0</v>
      </c>
      <c r="D16" s="187">
        <v>0</v>
      </c>
      <c r="E16" s="187">
        <v>0</v>
      </c>
      <c r="F16" s="187">
        <v>0</v>
      </c>
      <c r="G16" s="187">
        <v>0</v>
      </c>
    </row>
    <row r="17" spans="1:10" s="191" customFormat="1" x14ac:dyDescent="0.2"/>
    <row r="18" spans="1:10" x14ac:dyDescent="0.2">
      <c r="A18" s="7" t="s">
        <v>217</v>
      </c>
      <c r="B18" s="7"/>
      <c r="C18" s="7"/>
      <c r="D18" s="7"/>
      <c r="E18" s="7"/>
      <c r="F18" s="7"/>
      <c r="G18" s="7"/>
      <c r="H18" s="7"/>
      <c r="I18" s="191"/>
      <c r="J18" s="191"/>
    </row>
    <row r="19" spans="1:10" x14ac:dyDescent="0.2">
      <c r="A19" s="15" t="s">
        <v>10</v>
      </c>
      <c r="B19" s="15" t="s">
        <v>11</v>
      </c>
      <c r="C19" s="15" t="s">
        <v>12</v>
      </c>
      <c r="D19" s="15" t="s">
        <v>218</v>
      </c>
      <c r="E19" s="15" t="s">
        <v>219</v>
      </c>
      <c r="F19" s="15" t="s">
        <v>220</v>
      </c>
      <c r="G19" s="15" t="s">
        <v>221</v>
      </c>
      <c r="H19" s="15" t="s">
        <v>222</v>
      </c>
      <c r="I19" s="191"/>
      <c r="J19" s="191"/>
    </row>
    <row r="20" spans="1:10" s="191" customFormat="1" x14ac:dyDescent="0.2">
      <c r="A20" s="185">
        <v>1123</v>
      </c>
      <c r="B20" s="191" t="s">
        <v>223</v>
      </c>
      <c r="C20" s="187">
        <v>422900.45</v>
      </c>
      <c r="D20" s="187">
        <v>422900.45</v>
      </c>
      <c r="E20" s="187">
        <v>0</v>
      </c>
      <c r="F20" s="187">
        <v>0</v>
      </c>
      <c r="G20" s="187">
        <v>0</v>
      </c>
    </row>
    <row r="21" spans="1:10" s="191" customFormat="1" x14ac:dyDescent="0.2">
      <c r="A21" s="185">
        <v>1125</v>
      </c>
      <c r="B21" s="191" t="s">
        <v>224</v>
      </c>
      <c r="C21" s="187">
        <v>166144.46</v>
      </c>
      <c r="D21" s="187">
        <v>166144.46</v>
      </c>
      <c r="E21" s="187">
        <v>0</v>
      </c>
      <c r="F21" s="187">
        <v>0</v>
      </c>
      <c r="G21" s="187">
        <v>0</v>
      </c>
    </row>
    <row r="22" spans="1:10" s="191" customFormat="1" x14ac:dyDescent="0.2">
      <c r="A22" s="185">
        <v>1126</v>
      </c>
      <c r="B22" s="191" t="s">
        <v>225</v>
      </c>
      <c r="C22" s="187">
        <v>0</v>
      </c>
      <c r="D22" s="187">
        <v>0</v>
      </c>
      <c r="E22" s="187">
        <v>0</v>
      </c>
      <c r="F22" s="187">
        <v>0</v>
      </c>
      <c r="G22" s="187">
        <v>0</v>
      </c>
    </row>
    <row r="23" spans="1:10" s="191" customFormat="1" x14ac:dyDescent="0.2">
      <c r="A23" s="185">
        <v>1129</v>
      </c>
      <c r="B23" s="191" t="s">
        <v>226</v>
      </c>
      <c r="C23" s="187">
        <v>0</v>
      </c>
      <c r="D23" s="187">
        <v>0</v>
      </c>
      <c r="E23" s="187">
        <v>0</v>
      </c>
      <c r="F23" s="187">
        <v>0</v>
      </c>
      <c r="G23" s="187">
        <v>0</v>
      </c>
    </row>
    <row r="24" spans="1:10" s="191" customFormat="1" x14ac:dyDescent="0.2">
      <c r="A24" s="185">
        <v>1131</v>
      </c>
      <c r="B24" s="191" t="s">
        <v>227</v>
      </c>
      <c r="C24" s="187">
        <v>2840676.74</v>
      </c>
      <c r="D24" s="187">
        <v>2840676.74</v>
      </c>
      <c r="E24" s="187">
        <v>0</v>
      </c>
      <c r="F24" s="187">
        <v>0</v>
      </c>
      <c r="G24" s="187">
        <v>0</v>
      </c>
    </row>
    <row r="25" spans="1:10" s="191" customFormat="1" x14ac:dyDescent="0.2">
      <c r="A25" s="185">
        <v>1132</v>
      </c>
      <c r="B25" s="191" t="s">
        <v>228</v>
      </c>
      <c r="C25" s="187">
        <v>0</v>
      </c>
      <c r="D25" s="187">
        <v>0</v>
      </c>
      <c r="E25" s="187">
        <v>0</v>
      </c>
      <c r="F25" s="187">
        <v>0</v>
      </c>
      <c r="G25" s="187">
        <v>0</v>
      </c>
    </row>
    <row r="26" spans="1:10" s="191" customFormat="1" x14ac:dyDescent="0.2">
      <c r="A26" s="185">
        <v>1133</v>
      </c>
      <c r="B26" s="191" t="s">
        <v>229</v>
      </c>
      <c r="C26" s="187">
        <v>0</v>
      </c>
      <c r="D26" s="187">
        <v>0</v>
      </c>
      <c r="E26" s="187">
        <v>0</v>
      </c>
      <c r="F26" s="187">
        <v>0</v>
      </c>
      <c r="G26" s="187">
        <v>0</v>
      </c>
    </row>
    <row r="27" spans="1:10" s="191" customFormat="1" x14ac:dyDescent="0.2">
      <c r="A27" s="185">
        <v>1134</v>
      </c>
      <c r="B27" s="191" t="s">
        <v>230</v>
      </c>
      <c r="C27" s="187">
        <v>307196.40000000002</v>
      </c>
      <c r="D27" s="187">
        <v>0</v>
      </c>
      <c r="E27" s="187">
        <v>0</v>
      </c>
      <c r="F27" s="187">
        <v>0</v>
      </c>
      <c r="G27" s="187">
        <v>307196.40000000002</v>
      </c>
      <c r="H27" s="191" t="s">
        <v>231</v>
      </c>
    </row>
    <row r="28" spans="1:10" s="191" customFormat="1" x14ac:dyDescent="0.2">
      <c r="A28" s="185">
        <v>1139</v>
      </c>
      <c r="B28" s="191" t="s">
        <v>232</v>
      </c>
      <c r="C28" s="187">
        <v>0</v>
      </c>
      <c r="D28" s="187">
        <v>0</v>
      </c>
      <c r="E28" s="187">
        <v>0</v>
      </c>
      <c r="F28" s="187">
        <v>0</v>
      </c>
      <c r="G28" s="187">
        <v>0</v>
      </c>
    </row>
    <row r="29" spans="1:10" s="191" customFormat="1" x14ac:dyDescent="0.2"/>
    <row r="30" spans="1:10" x14ac:dyDescent="0.2">
      <c r="A30" s="7" t="s">
        <v>233</v>
      </c>
      <c r="B30" s="7"/>
      <c r="C30" s="7"/>
      <c r="D30" s="7"/>
      <c r="E30" s="7"/>
      <c r="F30" s="7"/>
      <c r="G30" s="7"/>
      <c r="H30" s="7"/>
      <c r="I30" s="191"/>
      <c r="J30" s="191"/>
    </row>
    <row r="31" spans="1:10" x14ac:dyDescent="0.2">
      <c r="A31" s="15" t="s">
        <v>10</v>
      </c>
      <c r="B31" s="15" t="s">
        <v>11</v>
      </c>
      <c r="C31" s="15" t="s">
        <v>12</v>
      </c>
      <c r="D31" s="15" t="s">
        <v>234</v>
      </c>
      <c r="E31" s="15" t="s">
        <v>235</v>
      </c>
      <c r="F31" s="15" t="s">
        <v>236</v>
      </c>
      <c r="G31" s="15" t="s">
        <v>237</v>
      </c>
      <c r="H31" s="15"/>
      <c r="I31" s="191"/>
      <c r="J31" s="191"/>
    </row>
    <row r="32" spans="1:10" s="191" customFormat="1" x14ac:dyDescent="0.2">
      <c r="A32" s="185">
        <v>1140</v>
      </c>
      <c r="B32" s="191" t="s">
        <v>238</v>
      </c>
      <c r="C32" s="187">
        <f>SUM(C33:C37)</f>
        <v>0</v>
      </c>
    </row>
    <row r="33" spans="1:10" s="191" customFormat="1" x14ac:dyDescent="0.2">
      <c r="A33" s="185">
        <v>1141</v>
      </c>
      <c r="B33" s="191" t="s">
        <v>239</v>
      </c>
      <c r="C33" s="187">
        <v>0</v>
      </c>
    </row>
    <row r="34" spans="1:10" s="191" customFormat="1" x14ac:dyDescent="0.2">
      <c r="A34" s="185">
        <v>1142</v>
      </c>
      <c r="B34" s="191" t="s">
        <v>240</v>
      </c>
      <c r="C34" s="187">
        <v>0</v>
      </c>
    </row>
    <row r="35" spans="1:10" s="191" customFormat="1" x14ac:dyDescent="0.2">
      <c r="A35" s="185">
        <v>1143</v>
      </c>
      <c r="B35" s="191" t="s">
        <v>241</v>
      </c>
      <c r="C35" s="187">
        <v>0</v>
      </c>
    </row>
    <row r="36" spans="1:10" s="191" customFormat="1" x14ac:dyDescent="0.2">
      <c r="A36" s="185">
        <v>1144</v>
      </c>
      <c r="B36" s="191" t="s">
        <v>242</v>
      </c>
      <c r="C36" s="187">
        <v>0</v>
      </c>
    </row>
    <row r="37" spans="1:10" s="191" customFormat="1" x14ac:dyDescent="0.2">
      <c r="A37" s="185">
        <v>1145</v>
      </c>
      <c r="B37" s="191" t="s">
        <v>243</v>
      </c>
      <c r="C37" s="187">
        <v>0</v>
      </c>
    </row>
    <row r="38" spans="1:10" s="191" customFormat="1" x14ac:dyDescent="0.2"/>
    <row r="39" spans="1:10" x14ac:dyDescent="0.2">
      <c r="A39" s="7" t="s">
        <v>244</v>
      </c>
      <c r="B39" s="7"/>
      <c r="C39" s="7"/>
      <c r="D39" s="7"/>
      <c r="E39" s="7"/>
      <c r="F39" s="7"/>
      <c r="G39" s="7"/>
      <c r="H39" s="7"/>
      <c r="I39" s="191"/>
      <c r="J39" s="191"/>
    </row>
    <row r="40" spans="1:10" x14ac:dyDescent="0.2">
      <c r="A40" s="15" t="s">
        <v>10</v>
      </c>
      <c r="B40" s="15" t="s">
        <v>11</v>
      </c>
      <c r="C40" s="15" t="s">
        <v>12</v>
      </c>
      <c r="D40" s="15" t="s">
        <v>245</v>
      </c>
      <c r="E40" s="15" t="s">
        <v>246</v>
      </c>
      <c r="F40" s="15" t="s">
        <v>247</v>
      </c>
      <c r="G40" s="15"/>
      <c r="H40" s="15"/>
      <c r="I40" s="191"/>
      <c r="J40" s="191"/>
    </row>
    <row r="41" spans="1:10" s="191" customFormat="1" x14ac:dyDescent="0.2">
      <c r="A41" s="185">
        <v>1150</v>
      </c>
      <c r="B41" s="191" t="s">
        <v>248</v>
      </c>
      <c r="C41" s="187">
        <f>C42</f>
        <v>0</v>
      </c>
    </row>
    <row r="42" spans="1:10" s="191" customFormat="1" x14ac:dyDescent="0.2">
      <c r="A42" s="185">
        <v>1151</v>
      </c>
      <c r="B42" s="191" t="s">
        <v>249</v>
      </c>
      <c r="C42" s="187">
        <v>0</v>
      </c>
    </row>
    <row r="43" spans="1:10" s="191" customFormat="1" x14ac:dyDescent="0.2"/>
    <row r="44" spans="1:10" x14ac:dyDescent="0.2">
      <c r="A44" s="7" t="s">
        <v>250</v>
      </c>
      <c r="B44" s="7"/>
      <c r="C44" s="7"/>
      <c r="D44" s="7"/>
      <c r="E44" s="7"/>
      <c r="F44" s="7"/>
      <c r="G44" s="7"/>
      <c r="H44" s="7"/>
      <c r="I44" s="191"/>
      <c r="J44" s="191"/>
    </row>
    <row r="45" spans="1:10" x14ac:dyDescent="0.2">
      <c r="A45" s="15" t="s">
        <v>10</v>
      </c>
      <c r="B45" s="15" t="s">
        <v>11</v>
      </c>
      <c r="C45" s="15" t="s">
        <v>12</v>
      </c>
      <c r="D45" s="15" t="s">
        <v>209</v>
      </c>
      <c r="E45" s="15" t="s">
        <v>222</v>
      </c>
      <c r="F45" s="15"/>
      <c r="G45" s="15"/>
      <c r="H45" s="15"/>
      <c r="I45" s="191"/>
      <c r="J45" s="191"/>
    </row>
    <row r="46" spans="1:10" s="191" customFormat="1" x14ac:dyDescent="0.2">
      <c r="A46" s="185">
        <v>1213</v>
      </c>
      <c r="B46" s="191" t="s">
        <v>251</v>
      </c>
      <c r="C46" s="187">
        <v>0</v>
      </c>
    </row>
    <row r="47" spans="1:10" s="191" customFormat="1" x14ac:dyDescent="0.2"/>
    <row r="48" spans="1:10" x14ac:dyDescent="0.2">
      <c r="A48" s="7" t="s">
        <v>252</v>
      </c>
      <c r="B48" s="7"/>
      <c r="C48" s="7"/>
      <c r="D48" s="7"/>
      <c r="E48" s="7"/>
      <c r="F48" s="7"/>
      <c r="G48" s="7"/>
      <c r="H48" s="7"/>
      <c r="I48" s="191"/>
      <c r="J48" s="191"/>
    </row>
    <row r="49" spans="1:10" x14ac:dyDescent="0.2">
      <c r="A49" s="15" t="s">
        <v>10</v>
      </c>
      <c r="B49" s="15" t="s">
        <v>11</v>
      </c>
      <c r="C49" s="15" t="s">
        <v>12</v>
      </c>
      <c r="D49" s="15"/>
      <c r="E49" s="15"/>
      <c r="F49" s="15"/>
      <c r="G49" s="15"/>
      <c r="H49" s="15"/>
      <c r="I49" s="191"/>
      <c r="J49" s="191"/>
    </row>
    <row r="50" spans="1:10" s="191" customFormat="1" x14ac:dyDescent="0.2">
      <c r="A50" s="185">
        <v>1211</v>
      </c>
      <c r="B50" s="191" t="s">
        <v>253</v>
      </c>
      <c r="C50" s="187">
        <v>0</v>
      </c>
    </row>
    <row r="51" spans="1:10" s="191" customFormat="1" x14ac:dyDescent="0.2">
      <c r="A51" s="185">
        <v>1212</v>
      </c>
      <c r="B51" s="191" t="s">
        <v>254</v>
      </c>
      <c r="C51" s="187">
        <v>0</v>
      </c>
    </row>
    <row r="52" spans="1:10" s="191" customFormat="1" x14ac:dyDescent="0.2">
      <c r="A52" s="185">
        <v>1214</v>
      </c>
      <c r="B52" s="191" t="s">
        <v>255</v>
      </c>
      <c r="C52" s="187">
        <v>0</v>
      </c>
    </row>
    <row r="53" spans="1:10" s="191" customFormat="1" x14ac:dyDescent="0.2"/>
    <row r="54" spans="1:10" x14ac:dyDescent="0.2">
      <c r="A54" s="7" t="s">
        <v>256</v>
      </c>
      <c r="B54" s="7"/>
      <c r="C54" s="7"/>
      <c r="D54" s="7"/>
      <c r="E54" s="7"/>
      <c r="F54" s="7"/>
      <c r="G54" s="7"/>
      <c r="H54" s="7"/>
      <c r="I54" s="7"/>
      <c r="J54" s="7"/>
    </row>
    <row r="55" spans="1:10" x14ac:dyDescent="0.2">
      <c r="A55" s="15" t="s">
        <v>10</v>
      </c>
      <c r="B55" s="15" t="s">
        <v>11</v>
      </c>
      <c r="C55" s="15" t="s">
        <v>12</v>
      </c>
      <c r="D55" s="15" t="s">
        <v>257</v>
      </c>
      <c r="E55" s="15" t="s">
        <v>258</v>
      </c>
      <c r="F55" s="15" t="s">
        <v>259</v>
      </c>
      <c r="G55" s="15" t="s">
        <v>260</v>
      </c>
      <c r="H55" s="15" t="s">
        <v>261</v>
      </c>
      <c r="I55" s="15" t="s">
        <v>262</v>
      </c>
      <c r="J55" s="15" t="s">
        <v>222</v>
      </c>
    </row>
    <row r="56" spans="1:10" s="191" customFormat="1" x14ac:dyDescent="0.2">
      <c r="A56" s="185">
        <v>1230</v>
      </c>
      <c r="B56" s="191" t="s">
        <v>263</v>
      </c>
      <c r="C56" s="187">
        <f>SUM(C57:C63)</f>
        <v>1094400404.03</v>
      </c>
      <c r="D56" s="187">
        <f>SUM(D57:D63)</f>
        <v>0</v>
      </c>
      <c r="E56" s="187">
        <f>SUM(E57:E63)</f>
        <v>330810439.82999998</v>
      </c>
      <c r="F56" s="187">
        <f>+C56-E56</f>
        <v>763589964.20000005</v>
      </c>
    </row>
    <row r="57" spans="1:10" s="191" customFormat="1" x14ac:dyDescent="0.2">
      <c r="A57" s="185">
        <v>1231</v>
      </c>
      <c r="B57" s="191" t="s">
        <v>264</v>
      </c>
      <c r="C57" s="187">
        <v>236110611.34</v>
      </c>
      <c r="D57" s="187"/>
      <c r="E57" s="187"/>
    </row>
    <row r="58" spans="1:10" s="191" customFormat="1" x14ac:dyDescent="0.2">
      <c r="A58" s="185">
        <v>1232</v>
      </c>
      <c r="B58" s="191" t="s">
        <v>265</v>
      </c>
      <c r="C58" s="187">
        <v>0</v>
      </c>
      <c r="D58" s="187">
        <v>0</v>
      </c>
      <c r="E58" s="187">
        <v>0</v>
      </c>
    </row>
    <row r="59" spans="1:10" s="191" customFormat="1" x14ac:dyDescent="0.2">
      <c r="A59" s="185">
        <v>1233</v>
      </c>
      <c r="B59" s="191" t="s">
        <v>266</v>
      </c>
      <c r="C59" s="187">
        <v>858289792.69000006</v>
      </c>
      <c r="D59" s="187">
        <v>0</v>
      </c>
      <c r="E59" s="187">
        <v>330810439.82999998</v>
      </c>
    </row>
    <row r="60" spans="1:10" s="191" customFormat="1" x14ac:dyDescent="0.2">
      <c r="A60" s="185">
        <v>1234</v>
      </c>
      <c r="B60" s="191" t="s">
        <v>267</v>
      </c>
      <c r="C60" s="187">
        <v>0</v>
      </c>
      <c r="D60" s="187">
        <v>0</v>
      </c>
      <c r="E60" s="187">
        <v>0</v>
      </c>
    </row>
    <row r="61" spans="1:10" s="191" customFormat="1" x14ac:dyDescent="0.2">
      <c r="A61" s="185">
        <v>1235</v>
      </c>
      <c r="B61" s="191" t="s">
        <v>268</v>
      </c>
      <c r="C61" s="187">
        <v>0</v>
      </c>
      <c r="D61" s="187">
        <v>0</v>
      </c>
      <c r="E61" s="187">
        <v>0</v>
      </c>
    </row>
    <row r="62" spans="1:10" s="191" customFormat="1" x14ac:dyDescent="0.2">
      <c r="A62" s="185">
        <v>1236</v>
      </c>
      <c r="B62" s="191" t="s">
        <v>269</v>
      </c>
      <c r="C62" s="187">
        <v>0</v>
      </c>
      <c r="D62" s="187">
        <v>0</v>
      </c>
      <c r="E62" s="187">
        <v>0</v>
      </c>
    </row>
    <row r="63" spans="1:10" s="191" customFormat="1" x14ac:dyDescent="0.2">
      <c r="A63" s="185">
        <v>1239</v>
      </c>
      <c r="B63" s="191" t="s">
        <v>270</v>
      </c>
      <c r="C63" s="187">
        <v>0</v>
      </c>
      <c r="D63" s="187">
        <v>0</v>
      </c>
      <c r="E63" s="187">
        <v>0</v>
      </c>
    </row>
    <row r="64" spans="1:10" s="191" customFormat="1" x14ac:dyDescent="0.2">
      <c r="A64" s="185">
        <v>1240</v>
      </c>
      <c r="B64" s="191" t="s">
        <v>271</v>
      </c>
      <c r="C64" s="187">
        <f>SUM(C65:C72)</f>
        <v>544061015.23000002</v>
      </c>
      <c r="D64" s="187">
        <f t="shared" ref="D64:E64" si="0">SUM(D65:D72)</f>
        <v>0</v>
      </c>
      <c r="E64" s="187">
        <f t="shared" si="0"/>
        <v>383843562.21999997</v>
      </c>
      <c r="F64" s="187"/>
    </row>
    <row r="65" spans="1:10" s="191" customFormat="1" x14ac:dyDescent="0.2">
      <c r="A65" s="185">
        <v>1241</v>
      </c>
      <c r="B65" s="191" t="s">
        <v>272</v>
      </c>
      <c r="C65" s="187">
        <v>297173804.79000002</v>
      </c>
      <c r="D65" s="187">
        <v>0</v>
      </c>
      <c r="E65" s="187">
        <v>216001104.77000001</v>
      </c>
    </row>
    <row r="66" spans="1:10" s="191" customFormat="1" x14ac:dyDescent="0.2">
      <c r="A66" s="185">
        <v>1242</v>
      </c>
      <c r="B66" s="191" t="s">
        <v>273</v>
      </c>
      <c r="C66" s="187">
        <v>135484881.43000001</v>
      </c>
      <c r="D66" s="187">
        <v>0</v>
      </c>
      <c r="E66" s="187">
        <v>95565656.359999999</v>
      </c>
    </row>
    <row r="67" spans="1:10" s="191" customFormat="1" x14ac:dyDescent="0.2">
      <c r="A67" s="185">
        <v>1243</v>
      </c>
      <c r="B67" s="191" t="s">
        <v>274</v>
      </c>
      <c r="C67" s="187">
        <v>27807750.109999999</v>
      </c>
      <c r="D67" s="187">
        <v>0</v>
      </c>
      <c r="E67" s="187">
        <v>22262400.710000001</v>
      </c>
    </row>
    <row r="68" spans="1:10" s="191" customFormat="1" x14ac:dyDescent="0.2">
      <c r="A68" s="185">
        <v>1244</v>
      </c>
      <c r="B68" s="191" t="s">
        <v>275</v>
      </c>
      <c r="C68" s="187">
        <v>22840473.760000002</v>
      </c>
      <c r="D68" s="187">
        <v>0</v>
      </c>
      <c r="E68" s="187">
        <v>18332069.82</v>
      </c>
    </row>
    <row r="69" spans="1:10" s="191" customFormat="1" x14ac:dyDescent="0.2">
      <c r="A69" s="185">
        <v>1245</v>
      </c>
      <c r="B69" s="191" t="s">
        <v>276</v>
      </c>
      <c r="C69" s="187">
        <v>0</v>
      </c>
      <c r="D69" s="187">
        <v>0</v>
      </c>
      <c r="E69" s="187">
        <v>0</v>
      </c>
    </row>
    <row r="70" spans="1:10" s="191" customFormat="1" x14ac:dyDescent="0.2">
      <c r="A70" s="185">
        <v>1246</v>
      </c>
      <c r="B70" s="191" t="s">
        <v>277</v>
      </c>
      <c r="C70" s="187">
        <v>59779246.039999999</v>
      </c>
      <c r="D70" s="187">
        <v>0</v>
      </c>
      <c r="E70" s="187">
        <v>31682330.559999999</v>
      </c>
    </row>
    <row r="71" spans="1:10" s="191" customFormat="1" x14ac:dyDescent="0.2">
      <c r="A71" s="185">
        <v>1247</v>
      </c>
      <c r="B71" s="191" t="s">
        <v>278</v>
      </c>
      <c r="C71" s="187">
        <v>974859.1</v>
      </c>
      <c r="D71" s="187">
        <v>0</v>
      </c>
      <c r="E71" s="187">
        <v>0</v>
      </c>
    </row>
    <row r="72" spans="1:10" s="191" customFormat="1" x14ac:dyDescent="0.2">
      <c r="A72" s="185">
        <v>1248</v>
      </c>
      <c r="B72" s="191" t="s">
        <v>279</v>
      </c>
      <c r="C72" s="187">
        <v>0</v>
      </c>
      <c r="D72" s="187">
        <v>0</v>
      </c>
      <c r="E72" s="187">
        <v>0</v>
      </c>
    </row>
    <row r="73" spans="1:10" s="191" customFormat="1" x14ac:dyDescent="0.2"/>
    <row r="74" spans="1:10" x14ac:dyDescent="0.2">
      <c r="A74" s="7" t="s">
        <v>280</v>
      </c>
      <c r="B74" s="7"/>
      <c r="C74" s="7"/>
      <c r="D74" s="7"/>
      <c r="E74" s="7"/>
      <c r="F74" s="7"/>
      <c r="G74" s="7"/>
      <c r="H74" s="7"/>
      <c r="I74" s="7"/>
      <c r="J74" s="191"/>
    </row>
    <row r="75" spans="1:10" x14ac:dyDescent="0.2">
      <c r="A75" s="15" t="s">
        <v>10</v>
      </c>
      <c r="B75" s="15" t="s">
        <v>11</v>
      </c>
      <c r="C75" s="15" t="s">
        <v>12</v>
      </c>
      <c r="D75" s="15" t="s">
        <v>281</v>
      </c>
      <c r="E75" s="15" t="s">
        <v>282</v>
      </c>
      <c r="F75" s="15" t="s">
        <v>283</v>
      </c>
      <c r="G75" s="15" t="s">
        <v>284</v>
      </c>
      <c r="H75" s="15" t="s">
        <v>261</v>
      </c>
      <c r="I75" s="15" t="s">
        <v>222</v>
      </c>
      <c r="J75" s="191"/>
    </row>
    <row r="76" spans="1:10" s="191" customFormat="1" x14ac:dyDescent="0.2">
      <c r="A76" s="185">
        <v>1250</v>
      </c>
      <c r="B76" s="191" t="s">
        <v>285</v>
      </c>
      <c r="C76" s="187">
        <f>SUM(C77:C81)</f>
        <v>0</v>
      </c>
      <c r="D76" s="187">
        <f>SUM(D77:D81)</f>
        <v>0</v>
      </c>
      <c r="E76" s="187">
        <f>SUM(E77:E81)</f>
        <v>0</v>
      </c>
    </row>
    <row r="77" spans="1:10" s="191" customFormat="1" x14ac:dyDescent="0.2">
      <c r="A77" s="185">
        <v>1251</v>
      </c>
      <c r="B77" s="191" t="s">
        <v>286</v>
      </c>
      <c r="C77" s="187">
        <v>0</v>
      </c>
      <c r="D77" s="187">
        <v>0</v>
      </c>
      <c r="E77" s="187">
        <v>0</v>
      </c>
    </row>
    <row r="78" spans="1:10" s="191" customFormat="1" x14ac:dyDescent="0.2">
      <c r="A78" s="185">
        <v>1252</v>
      </c>
      <c r="B78" s="191" t="s">
        <v>287</v>
      </c>
      <c r="C78" s="187">
        <v>0</v>
      </c>
      <c r="D78" s="187">
        <v>0</v>
      </c>
      <c r="E78" s="187">
        <v>0</v>
      </c>
    </row>
    <row r="79" spans="1:10" s="191" customFormat="1" x14ac:dyDescent="0.2">
      <c r="A79" s="185">
        <v>1253</v>
      </c>
      <c r="B79" s="191" t="s">
        <v>288</v>
      </c>
      <c r="C79" s="187">
        <v>0</v>
      </c>
      <c r="D79" s="187">
        <v>0</v>
      </c>
      <c r="E79" s="187">
        <v>0</v>
      </c>
    </row>
    <row r="80" spans="1:10" s="191" customFormat="1" x14ac:dyDescent="0.2">
      <c r="A80" s="185">
        <v>1254</v>
      </c>
      <c r="B80" s="191" t="s">
        <v>289</v>
      </c>
      <c r="C80" s="187">
        <v>0</v>
      </c>
      <c r="D80" s="187">
        <v>0</v>
      </c>
      <c r="E80" s="187">
        <v>0</v>
      </c>
    </row>
    <row r="81" spans="1:10" s="191" customFormat="1" x14ac:dyDescent="0.2">
      <c r="A81" s="185">
        <v>1259</v>
      </c>
      <c r="B81" s="191" t="s">
        <v>290</v>
      </c>
      <c r="C81" s="187">
        <v>0</v>
      </c>
      <c r="D81" s="187">
        <v>0</v>
      </c>
      <c r="E81" s="187">
        <v>0</v>
      </c>
    </row>
    <row r="82" spans="1:10" s="191" customFormat="1" x14ac:dyDescent="0.2">
      <c r="A82" s="185">
        <v>1270</v>
      </c>
      <c r="B82" s="191" t="s">
        <v>291</v>
      </c>
      <c r="C82" s="187">
        <f>SUM(C83:C88)</f>
        <v>0</v>
      </c>
      <c r="D82" s="187"/>
      <c r="E82" s="187"/>
    </row>
    <row r="83" spans="1:10" s="191" customFormat="1" x14ac:dyDescent="0.2">
      <c r="A83" s="185">
        <v>1271</v>
      </c>
      <c r="B83" s="191" t="s">
        <v>292</v>
      </c>
      <c r="C83" s="187">
        <v>0</v>
      </c>
      <c r="D83" s="187"/>
      <c r="E83" s="187"/>
    </row>
    <row r="84" spans="1:10" s="191" customFormat="1" x14ac:dyDescent="0.2">
      <c r="A84" s="185">
        <v>1272</v>
      </c>
      <c r="B84" s="191" t="s">
        <v>293</v>
      </c>
      <c r="C84" s="187">
        <v>0</v>
      </c>
      <c r="D84" s="187"/>
      <c r="E84" s="187"/>
    </row>
    <row r="85" spans="1:10" s="191" customFormat="1" x14ac:dyDescent="0.2">
      <c r="A85" s="185">
        <v>1273</v>
      </c>
      <c r="B85" s="191" t="s">
        <v>294</v>
      </c>
      <c r="C85" s="187">
        <v>0</v>
      </c>
      <c r="D85" s="187"/>
      <c r="E85" s="187"/>
    </row>
    <row r="86" spans="1:10" s="191" customFormat="1" x14ac:dyDescent="0.2">
      <c r="A86" s="185">
        <v>1274</v>
      </c>
      <c r="B86" s="191" t="s">
        <v>295</v>
      </c>
      <c r="C86" s="187">
        <v>0</v>
      </c>
      <c r="D86" s="187"/>
      <c r="E86" s="187"/>
    </row>
    <row r="87" spans="1:10" s="191" customFormat="1" x14ac:dyDescent="0.2">
      <c r="A87" s="185">
        <v>1275</v>
      </c>
      <c r="B87" s="191" t="s">
        <v>296</v>
      </c>
      <c r="C87" s="187">
        <v>0</v>
      </c>
      <c r="D87" s="187"/>
      <c r="E87" s="187"/>
    </row>
    <row r="88" spans="1:10" s="191" customFormat="1" x14ac:dyDescent="0.2">
      <c r="A88" s="185">
        <v>1279</v>
      </c>
      <c r="B88" s="191" t="s">
        <v>297</v>
      </c>
      <c r="C88" s="187">
        <v>0</v>
      </c>
      <c r="D88" s="187"/>
      <c r="E88" s="187"/>
    </row>
    <row r="89" spans="1:10" s="191" customFormat="1" x14ac:dyDescent="0.2"/>
    <row r="90" spans="1:10" x14ac:dyDescent="0.2">
      <c r="A90" s="7" t="s">
        <v>298</v>
      </c>
      <c r="B90" s="7"/>
      <c r="C90" s="7"/>
      <c r="D90" s="7"/>
      <c r="E90" s="7"/>
      <c r="F90" s="7"/>
      <c r="G90" s="7"/>
      <c r="H90" s="7"/>
      <c r="I90" s="191"/>
      <c r="J90" s="191"/>
    </row>
    <row r="91" spans="1:10" x14ac:dyDescent="0.2">
      <c r="A91" s="15" t="s">
        <v>10</v>
      </c>
      <c r="B91" s="15" t="s">
        <v>11</v>
      </c>
      <c r="C91" s="15" t="s">
        <v>12</v>
      </c>
      <c r="D91" s="15" t="s">
        <v>299</v>
      </c>
      <c r="E91" s="15"/>
      <c r="F91" s="15"/>
      <c r="G91" s="15"/>
      <c r="H91" s="15"/>
      <c r="I91" s="191"/>
      <c r="J91" s="191"/>
    </row>
    <row r="92" spans="1:10" s="191" customFormat="1" x14ac:dyDescent="0.2">
      <c r="A92" s="185">
        <v>1160</v>
      </c>
      <c r="B92" s="191" t="s">
        <v>300</v>
      </c>
      <c r="C92" s="187">
        <f>SUM(C93:C94)</f>
        <v>-47642</v>
      </c>
    </row>
    <row r="93" spans="1:10" s="191" customFormat="1" x14ac:dyDescent="0.2">
      <c r="A93" s="185">
        <v>1161</v>
      </c>
      <c r="B93" s="191" t="s">
        <v>301</v>
      </c>
      <c r="C93" s="187">
        <v>-47642</v>
      </c>
    </row>
    <row r="94" spans="1:10" s="191" customFormat="1" x14ac:dyDescent="0.2">
      <c r="A94" s="185">
        <v>1162</v>
      </c>
      <c r="B94" s="191" t="s">
        <v>302</v>
      </c>
      <c r="C94" s="187">
        <v>0</v>
      </c>
    </row>
    <row r="95" spans="1:10" s="191" customFormat="1" x14ac:dyDescent="0.2"/>
    <row r="96" spans="1:10" x14ac:dyDescent="0.2">
      <c r="A96" s="7" t="s">
        <v>303</v>
      </c>
      <c r="B96" s="7"/>
      <c r="C96" s="7"/>
      <c r="D96" s="7"/>
      <c r="E96" s="7"/>
      <c r="F96" s="7"/>
      <c r="G96" s="7"/>
      <c r="H96" s="7"/>
      <c r="I96" s="191"/>
      <c r="J96" s="191"/>
    </row>
    <row r="97" spans="1:10" x14ac:dyDescent="0.2">
      <c r="A97" s="15" t="s">
        <v>10</v>
      </c>
      <c r="B97" s="15" t="s">
        <v>11</v>
      </c>
      <c r="C97" s="15" t="s">
        <v>12</v>
      </c>
      <c r="D97" s="15" t="s">
        <v>222</v>
      </c>
      <c r="E97" s="15"/>
      <c r="F97" s="15"/>
      <c r="G97" s="15"/>
      <c r="H97" s="15"/>
      <c r="I97" s="191"/>
      <c r="J97" s="191"/>
    </row>
    <row r="98" spans="1:10" s="191" customFormat="1" x14ac:dyDescent="0.2">
      <c r="A98" s="185">
        <v>1190</v>
      </c>
      <c r="B98" s="191" t="s">
        <v>304</v>
      </c>
      <c r="C98" s="187">
        <f>SUM(C99:C102)</f>
        <v>37364</v>
      </c>
    </row>
    <row r="99" spans="1:10" s="191" customFormat="1" x14ac:dyDescent="0.2">
      <c r="A99" s="185">
        <v>1191</v>
      </c>
      <c r="B99" s="191" t="s">
        <v>305</v>
      </c>
      <c r="C99" s="187">
        <v>37364</v>
      </c>
    </row>
    <row r="100" spans="1:10" s="191" customFormat="1" x14ac:dyDescent="0.2">
      <c r="A100" s="185">
        <v>1192</v>
      </c>
      <c r="B100" s="191" t="s">
        <v>306</v>
      </c>
      <c r="C100" s="187">
        <v>0</v>
      </c>
    </row>
    <row r="101" spans="1:10" s="191" customFormat="1" x14ac:dyDescent="0.2">
      <c r="A101" s="185">
        <v>1193</v>
      </c>
      <c r="B101" s="191" t="s">
        <v>307</v>
      </c>
      <c r="C101" s="187">
        <v>0</v>
      </c>
    </row>
    <row r="102" spans="1:10" s="191" customFormat="1" x14ac:dyDescent="0.2">
      <c r="A102" s="185">
        <v>1194</v>
      </c>
      <c r="B102" s="191" t="s">
        <v>308</v>
      </c>
      <c r="C102" s="187">
        <v>0</v>
      </c>
    </row>
    <row r="103" spans="1:10" s="191" customFormat="1" x14ac:dyDescent="0.2">
      <c r="A103" s="185">
        <v>1290</v>
      </c>
      <c r="B103" s="191" t="s">
        <v>309</v>
      </c>
      <c r="C103" s="187">
        <f>SUM(C104:C106)</f>
        <v>0</v>
      </c>
    </row>
    <row r="104" spans="1:10" s="191" customFormat="1" x14ac:dyDescent="0.2">
      <c r="A104" s="185">
        <v>1291</v>
      </c>
      <c r="B104" s="191" t="s">
        <v>310</v>
      </c>
      <c r="C104" s="187">
        <v>0</v>
      </c>
    </row>
    <row r="105" spans="1:10" s="191" customFormat="1" x14ac:dyDescent="0.2">
      <c r="A105" s="185">
        <v>1292</v>
      </c>
      <c r="B105" s="191" t="s">
        <v>311</v>
      </c>
      <c r="C105" s="187">
        <v>0</v>
      </c>
    </row>
    <row r="106" spans="1:10" s="191" customFormat="1" x14ac:dyDescent="0.2">
      <c r="A106" s="185">
        <v>1293</v>
      </c>
      <c r="B106" s="191" t="s">
        <v>312</v>
      </c>
      <c r="C106" s="187">
        <v>0</v>
      </c>
    </row>
    <row r="107" spans="1:10" s="191" customFormat="1" x14ac:dyDescent="0.2"/>
    <row r="108" spans="1:10" x14ac:dyDescent="0.2">
      <c r="A108" s="7" t="s">
        <v>313</v>
      </c>
      <c r="B108" s="7"/>
      <c r="C108" s="7"/>
      <c r="D108" s="7"/>
      <c r="E108" s="7"/>
      <c r="F108" s="7"/>
      <c r="G108" s="7"/>
      <c r="H108" s="7"/>
      <c r="I108" s="191"/>
      <c r="J108" s="191"/>
    </row>
    <row r="109" spans="1:10" x14ac:dyDescent="0.2">
      <c r="A109" s="15" t="s">
        <v>10</v>
      </c>
      <c r="B109" s="15" t="s">
        <v>11</v>
      </c>
      <c r="C109" s="15" t="s">
        <v>12</v>
      </c>
      <c r="D109" s="15" t="s">
        <v>218</v>
      </c>
      <c r="E109" s="15" t="s">
        <v>219</v>
      </c>
      <c r="F109" s="15" t="s">
        <v>220</v>
      </c>
      <c r="G109" s="15" t="s">
        <v>314</v>
      </c>
      <c r="H109" s="15" t="s">
        <v>315</v>
      </c>
      <c r="I109" s="191"/>
      <c r="J109" s="191"/>
    </row>
    <row r="110" spans="1:10" s="191" customFormat="1" x14ac:dyDescent="0.2">
      <c r="A110" s="185">
        <v>2110</v>
      </c>
      <c r="B110" s="191" t="s">
        <v>316</v>
      </c>
      <c r="C110" s="187">
        <f>SUM(C111:C119)</f>
        <v>48243580.32</v>
      </c>
      <c r="D110" s="187">
        <f>SUM(D111:D119)</f>
        <v>48243580.32</v>
      </c>
      <c r="E110" s="187">
        <f>SUM(E111:E119)</f>
        <v>0</v>
      </c>
      <c r="F110" s="187">
        <f>SUM(F111:F119)</f>
        <v>0</v>
      </c>
      <c r="G110" s="187">
        <f>SUM(G111:G119)</f>
        <v>0</v>
      </c>
    </row>
    <row r="111" spans="1:10" s="191" customFormat="1" x14ac:dyDescent="0.2">
      <c r="A111" s="185">
        <v>2111</v>
      </c>
      <c r="B111" s="191" t="s">
        <v>317</v>
      </c>
      <c r="C111" s="187">
        <v>11012108.539999999</v>
      </c>
      <c r="D111" s="187">
        <f>C111</f>
        <v>11012108.539999999</v>
      </c>
      <c r="E111" s="187">
        <v>0</v>
      </c>
      <c r="F111" s="187">
        <v>0</v>
      </c>
      <c r="G111" s="187">
        <v>0</v>
      </c>
    </row>
    <row r="112" spans="1:10" s="191" customFormat="1" x14ac:dyDescent="0.2">
      <c r="A112" s="185">
        <v>2112</v>
      </c>
      <c r="B112" s="191" t="s">
        <v>318</v>
      </c>
      <c r="C112" s="187">
        <v>1887491.12</v>
      </c>
      <c r="D112" s="187">
        <f t="shared" ref="D112:D119" si="1">C112</f>
        <v>1887491.12</v>
      </c>
      <c r="E112" s="187">
        <v>0</v>
      </c>
      <c r="F112" s="187">
        <v>0</v>
      </c>
      <c r="G112" s="187">
        <v>0</v>
      </c>
    </row>
    <row r="113" spans="1:10" s="191" customFormat="1" x14ac:dyDescent="0.2">
      <c r="A113" s="185">
        <v>2113</v>
      </c>
      <c r="B113" s="191" t="s">
        <v>319</v>
      </c>
      <c r="C113" s="187">
        <v>0</v>
      </c>
      <c r="D113" s="187">
        <f t="shared" si="1"/>
        <v>0</v>
      </c>
      <c r="E113" s="187">
        <v>0</v>
      </c>
      <c r="F113" s="187">
        <v>0</v>
      </c>
      <c r="G113" s="187">
        <v>0</v>
      </c>
    </row>
    <row r="114" spans="1:10" s="191" customFormat="1" x14ac:dyDescent="0.2">
      <c r="A114" s="185">
        <v>2114</v>
      </c>
      <c r="B114" s="191" t="s">
        <v>320</v>
      </c>
      <c r="C114" s="187">
        <v>0</v>
      </c>
      <c r="D114" s="187">
        <f t="shared" si="1"/>
        <v>0</v>
      </c>
      <c r="E114" s="187">
        <v>0</v>
      </c>
      <c r="F114" s="187">
        <v>0</v>
      </c>
      <c r="G114" s="187">
        <v>0</v>
      </c>
    </row>
    <row r="115" spans="1:10" s="191" customFormat="1" x14ac:dyDescent="0.2">
      <c r="A115" s="185">
        <v>2115</v>
      </c>
      <c r="B115" s="191" t="s">
        <v>321</v>
      </c>
      <c r="C115" s="187">
        <v>0</v>
      </c>
      <c r="D115" s="187">
        <f t="shared" si="1"/>
        <v>0</v>
      </c>
      <c r="E115" s="187">
        <v>0</v>
      </c>
      <c r="F115" s="187">
        <v>0</v>
      </c>
      <c r="G115" s="187">
        <v>0</v>
      </c>
    </row>
    <row r="116" spans="1:10" s="191" customFormat="1" x14ac:dyDescent="0.2">
      <c r="A116" s="185">
        <v>2116</v>
      </c>
      <c r="B116" s="191" t="s">
        <v>322</v>
      </c>
      <c r="C116" s="187">
        <v>0</v>
      </c>
      <c r="D116" s="187">
        <f t="shared" si="1"/>
        <v>0</v>
      </c>
      <c r="E116" s="187">
        <v>0</v>
      </c>
      <c r="F116" s="187">
        <v>0</v>
      </c>
      <c r="G116" s="187">
        <v>0</v>
      </c>
    </row>
    <row r="117" spans="1:10" s="191" customFormat="1" x14ac:dyDescent="0.2">
      <c r="A117" s="185">
        <v>2117</v>
      </c>
      <c r="B117" s="191" t="s">
        <v>323</v>
      </c>
      <c r="C117" s="187">
        <v>31423068.640000001</v>
      </c>
      <c r="D117" s="187">
        <f t="shared" si="1"/>
        <v>31423068.640000001</v>
      </c>
      <c r="E117" s="187">
        <v>0</v>
      </c>
      <c r="F117" s="187">
        <v>0</v>
      </c>
      <c r="G117" s="187">
        <v>0</v>
      </c>
    </row>
    <row r="118" spans="1:10" s="191" customFormat="1" x14ac:dyDescent="0.2">
      <c r="A118" s="185">
        <v>2118</v>
      </c>
      <c r="B118" s="191" t="s">
        <v>324</v>
      </c>
      <c r="C118" s="187">
        <v>0</v>
      </c>
      <c r="D118" s="187">
        <f t="shared" si="1"/>
        <v>0</v>
      </c>
      <c r="E118" s="187">
        <v>0</v>
      </c>
      <c r="F118" s="187">
        <v>0</v>
      </c>
      <c r="G118" s="187">
        <v>0</v>
      </c>
    </row>
    <row r="119" spans="1:10" s="191" customFormat="1" x14ac:dyDescent="0.2">
      <c r="A119" s="185">
        <v>2119</v>
      </c>
      <c r="B119" s="191" t="s">
        <v>325</v>
      </c>
      <c r="C119" s="187">
        <v>3920912.02</v>
      </c>
      <c r="D119" s="187">
        <f t="shared" si="1"/>
        <v>3920912.02</v>
      </c>
      <c r="E119" s="187">
        <v>0</v>
      </c>
      <c r="F119" s="187">
        <v>0</v>
      </c>
      <c r="G119" s="187">
        <v>0</v>
      </c>
    </row>
    <row r="120" spans="1:10" s="191" customFormat="1" x14ac:dyDescent="0.2">
      <c r="A120" s="185">
        <v>2120</v>
      </c>
      <c r="B120" s="191" t="s">
        <v>326</v>
      </c>
      <c r="C120" s="187">
        <f>SUM(C121:C123)</f>
        <v>0</v>
      </c>
      <c r="D120" s="187">
        <f t="shared" ref="D120:G120" si="2">SUM(D121:D123)</f>
        <v>0</v>
      </c>
      <c r="E120" s="187">
        <f t="shared" si="2"/>
        <v>0</v>
      </c>
      <c r="F120" s="187">
        <f t="shared" si="2"/>
        <v>0</v>
      </c>
      <c r="G120" s="187">
        <f t="shared" si="2"/>
        <v>0</v>
      </c>
    </row>
    <row r="121" spans="1:10" s="191" customFormat="1" x14ac:dyDescent="0.2">
      <c r="A121" s="185">
        <v>2121</v>
      </c>
      <c r="B121" s="191" t="s">
        <v>327</v>
      </c>
      <c r="C121" s="187">
        <v>0</v>
      </c>
      <c r="D121" s="187">
        <f>C121</f>
        <v>0</v>
      </c>
      <c r="E121" s="187">
        <v>0</v>
      </c>
      <c r="F121" s="187">
        <v>0</v>
      </c>
      <c r="G121" s="187">
        <v>0</v>
      </c>
    </row>
    <row r="122" spans="1:10" s="191" customFormat="1" x14ac:dyDescent="0.2">
      <c r="A122" s="185">
        <v>2122</v>
      </c>
      <c r="B122" s="191" t="s">
        <v>328</v>
      </c>
      <c r="C122" s="187">
        <v>0</v>
      </c>
      <c r="D122" s="187">
        <f t="shared" ref="D122:D123" si="3">C122</f>
        <v>0</v>
      </c>
      <c r="E122" s="187">
        <v>0</v>
      </c>
      <c r="F122" s="187">
        <v>0</v>
      </c>
      <c r="G122" s="187">
        <v>0</v>
      </c>
    </row>
    <row r="123" spans="1:10" s="191" customFormat="1" x14ac:dyDescent="0.2">
      <c r="A123" s="185">
        <v>2129</v>
      </c>
      <c r="B123" s="191" t="s">
        <v>329</v>
      </c>
      <c r="C123" s="187">
        <v>0</v>
      </c>
      <c r="D123" s="187">
        <f t="shared" si="3"/>
        <v>0</v>
      </c>
      <c r="E123" s="187">
        <v>0</v>
      </c>
      <c r="F123" s="187">
        <v>0</v>
      </c>
      <c r="G123" s="187">
        <v>0</v>
      </c>
    </row>
    <row r="124" spans="1:10" s="191" customFormat="1" x14ac:dyDescent="0.2"/>
    <row r="125" spans="1:10" x14ac:dyDescent="0.2">
      <c r="A125" s="7" t="s">
        <v>330</v>
      </c>
      <c r="B125" s="7"/>
      <c r="C125" s="7"/>
      <c r="D125" s="7"/>
      <c r="E125" s="7"/>
      <c r="F125" s="7"/>
      <c r="G125" s="7"/>
      <c r="H125" s="7"/>
      <c r="I125" s="191"/>
      <c r="J125" s="191"/>
    </row>
    <row r="126" spans="1:10" x14ac:dyDescent="0.2">
      <c r="A126" s="15" t="s">
        <v>10</v>
      </c>
      <c r="B126" s="15" t="s">
        <v>11</v>
      </c>
      <c r="C126" s="15" t="s">
        <v>12</v>
      </c>
      <c r="D126" s="15" t="s">
        <v>331</v>
      </c>
      <c r="E126" s="15" t="s">
        <v>222</v>
      </c>
      <c r="F126" s="15"/>
      <c r="G126" s="15"/>
      <c r="H126" s="15"/>
      <c r="I126" s="191"/>
      <c r="J126" s="191"/>
    </row>
    <row r="127" spans="1:10" s="191" customFormat="1" x14ac:dyDescent="0.2">
      <c r="A127" s="185">
        <v>2160</v>
      </c>
      <c r="B127" s="191" t="s">
        <v>332</v>
      </c>
      <c r="C127" s="187">
        <f>SUM(C128:C133)</f>
        <v>1000</v>
      </c>
    </row>
    <row r="128" spans="1:10" s="191" customFormat="1" x14ac:dyDescent="0.2">
      <c r="A128" s="185">
        <v>2161</v>
      </c>
      <c r="B128" s="191" t="s">
        <v>333</v>
      </c>
      <c r="C128" s="187">
        <v>1000</v>
      </c>
    </row>
    <row r="129" spans="1:10" s="191" customFormat="1" x14ac:dyDescent="0.2">
      <c r="A129" s="185">
        <v>2162</v>
      </c>
      <c r="B129" s="191" t="s">
        <v>334</v>
      </c>
      <c r="C129" s="187">
        <v>0</v>
      </c>
    </row>
    <row r="130" spans="1:10" s="191" customFormat="1" x14ac:dyDescent="0.2">
      <c r="A130" s="185">
        <v>2163</v>
      </c>
      <c r="B130" s="191" t="s">
        <v>335</v>
      </c>
      <c r="C130" s="187">
        <v>0</v>
      </c>
    </row>
    <row r="131" spans="1:10" s="191" customFormat="1" x14ac:dyDescent="0.2">
      <c r="A131" s="185">
        <v>2164</v>
      </c>
      <c r="B131" s="191" t="s">
        <v>336</v>
      </c>
      <c r="C131" s="187">
        <v>0</v>
      </c>
    </row>
    <row r="132" spans="1:10" s="191" customFormat="1" x14ac:dyDescent="0.2">
      <c r="A132" s="185">
        <v>2165</v>
      </c>
      <c r="B132" s="191" t="s">
        <v>337</v>
      </c>
      <c r="C132" s="187">
        <v>0</v>
      </c>
    </row>
    <row r="133" spans="1:10" s="191" customFormat="1" x14ac:dyDescent="0.2">
      <c r="A133" s="185">
        <v>2166</v>
      </c>
      <c r="B133" s="191" t="s">
        <v>338</v>
      </c>
      <c r="C133" s="187">
        <v>0</v>
      </c>
    </row>
    <row r="134" spans="1:10" s="191" customFormat="1" x14ac:dyDescent="0.2">
      <c r="A134" s="185">
        <v>2250</v>
      </c>
      <c r="B134" s="191" t="s">
        <v>339</v>
      </c>
      <c r="C134" s="187">
        <f>SUM(C135:C140)</f>
        <v>0</v>
      </c>
    </row>
    <row r="135" spans="1:10" s="191" customFormat="1" x14ac:dyDescent="0.2">
      <c r="A135" s="185">
        <v>2251</v>
      </c>
      <c r="B135" s="191" t="s">
        <v>340</v>
      </c>
      <c r="C135" s="187">
        <v>0</v>
      </c>
    </row>
    <row r="136" spans="1:10" s="191" customFormat="1" x14ac:dyDescent="0.2">
      <c r="A136" s="185">
        <v>2252</v>
      </c>
      <c r="B136" s="191" t="s">
        <v>341</v>
      </c>
      <c r="C136" s="187">
        <v>0</v>
      </c>
    </row>
    <row r="137" spans="1:10" s="191" customFormat="1" x14ac:dyDescent="0.2">
      <c r="A137" s="185">
        <v>2253</v>
      </c>
      <c r="B137" s="191" t="s">
        <v>342</v>
      </c>
      <c r="C137" s="187">
        <v>0</v>
      </c>
    </row>
    <row r="138" spans="1:10" s="191" customFormat="1" x14ac:dyDescent="0.2">
      <c r="A138" s="185">
        <v>2254</v>
      </c>
      <c r="B138" s="191" t="s">
        <v>343</v>
      </c>
      <c r="C138" s="187">
        <v>0</v>
      </c>
    </row>
    <row r="139" spans="1:10" s="191" customFormat="1" x14ac:dyDescent="0.2">
      <c r="A139" s="185">
        <v>2255</v>
      </c>
      <c r="B139" s="191" t="s">
        <v>344</v>
      </c>
      <c r="C139" s="187">
        <v>0</v>
      </c>
    </row>
    <row r="140" spans="1:10" s="191" customFormat="1" x14ac:dyDescent="0.2">
      <c r="A140" s="185">
        <v>2256</v>
      </c>
      <c r="B140" s="191" t="s">
        <v>345</v>
      </c>
      <c r="C140" s="187">
        <v>0</v>
      </c>
    </row>
    <row r="141" spans="1:10" s="191" customFormat="1" x14ac:dyDescent="0.2"/>
    <row r="142" spans="1:10" x14ac:dyDescent="0.2">
      <c r="A142" s="7" t="s">
        <v>346</v>
      </c>
      <c r="B142" s="7"/>
      <c r="C142" s="7"/>
      <c r="D142" s="7"/>
      <c r="E142" s="7"/>
      <c r="F142" s="7"/>
      <c r="G142" s="7"/>
      <c r="H142" s="7"/>
      <c r="I142" s="191"/>
      <c r="J142" s="191"/>
    </row>
    <row r="143" spans="1:10" x14ac:dyDescent="0.2">
      <c r="A143" s="16" t="s">
        <v>10</v>
      </c>
      <c r="B143" s="16" t="s">
        <v>11</v>
      </c>
      <c r="C143" s="16" t="s">
        <v>12</v>
      </c>
      <c r="D143" s="16" t="s">
        <v>331</v>
      </c>
      <c r="E143" s="16" t="s">
        <v>222</v>
      </c>
      <c r="F143" s="16"/>
      <c r="G143" s="16"/>
      <c r="H143" s="16"/>
      <c r="I143" s="191"/>
      <c r="J143" s="191"/>
    </row>
    <row r="144" spans="1:10" s="191" customFormat="1" x14ac:dyDescent="0.2">
      <c r="A144" s="185">
        <v>2150</v>
      </c>
      <c r="B144" s="191" t="s">
        <v>347</v>
      </c>
      <c r="C144" s="187">
        <f>SUM(C145:C147)</f>
        <v>0</v>
      </c>
    </row>
    <row r="145" spans="1:10" s="191" customFormat="1" x14ac:dyDescent="0.2">
      <c r="A145" s="185">
        <v>2151</v>
      </c>
      <c r="B145" s="191" t="s">
        <v>348</v>
      </c>
      <c r="C145" s="187">
        <v>0</v>
      </c>
    </row>
    <row r="146" spans="1:10" s="191" customFormat="1" x14ac:dyDescent="0.2">
      <c r="A146" s="185">
        <v>2152</v>
      </c>
      <c r="B146" s="191" t="s">
        <v>349</v>
      </c>
      <c r="C146" s="187">
        <v>0</v>
      </c>
    </row>
    <row r="147" spans="1:10" s="191" customFormat="1" x14ac:dyDescent="0.2">
      <c r="A147" s="185">
        <v>2159</v>
      </c>
      <c r="B147" s="191" t="s">
        <v>350</v>
      </c>
      <c r="C147" s="187">
        <v>0</v>
      </c>
    </row>
    <row r="148" spans="1:10" s="191" customFormat="1" x14ac:dyDescent="0.2">
      <c r="A148" s="185">
        <v>2240</v>
      </c>
      <c r="B148" s="191" t="s">
        <v>351</v>
      </c>
      <c r="C148" s="187">
        <f>SUM(C149:C151)</f>
        <v>0</v>
      </c>
    </row>
    <row r="149" spans="1:10" s="191" customFormat="1" x14ac:dyDescent="0.2">
      <c r="A149" s="185">
        <v>2241</v>
      </c>
      <c r="B149" s="191" t="s">
        <v>352</v>
      </c>
      <c r="C149" s="187">
        <v>0</v>
      </c>
    </row>
    <row r="150" spans="1:10" s="191" customFormat="1" x14ac:dyDescent="0.2">
      <c r="A150" s="185">
        <v>2242</v>
      </c>
      <c r="B150" s="191" t="s">
        <v>353</v>
      </c>
      <c r="C150" s="187">
        <v>0</v>
      </c>
    </row>
    <row r="151" spans="1:10" s="191" customFormat="1" x14ac:dyDescent="0.2">
      <c r="A151" s="185">
        <v>2249</v>
      </c>
      <c r="B151" s="191" t="s">
        <v>354</v>
      </c>
      <c r="C151" s="187">
        <v>0</v>
      </c>
    </row>
    <row r="152" spans="1:10" s="191" customFormat="1" x14ac:dyDescent="0.2"/>
    <row r="153" spans="1:10" x14ac:dyDescent="0.2">
      <c r="A153" s="17" t="s">
        <v>355</v>
      </c>
      <c r="B153" s="17"/>
      <c r="C153" s="17"/>
      <c r="D153" s="17"/>
      <c r="E153" s="17"/>
      <c r="F153" s="191"/>
      <c r="G153" s="191"/>
      <c r="H153" s="191"/>
      <c r="I153" s="191"/>
      <c r="J153" s="191"/>
    </row>
    <row r="154" spans="1:10" x14ac:dyDescent="0.2">
      <c r="A154" s="18" t="s">
        <v>10</v>
      </c>
      <c r="B154" s="18" t="s">
        <v>11</v>
      </c>
      <c r="C154" s="18" t="s">
        <v>12</v>
      </c>
      <c r="D154" s="19" t="s">
        <v>331</v>
      </c>
      <c r="E154" s="19" t="s">
        <v>222</v>
      </c>
      <c r="F154" s="191"/>
      <c r="G154" s="191"/>
      <c r="H154" s="191"/>
      <c r="I154" s="191"/>
      <c r="J154" s="191"/>
    </row>
    <row r="155" spans="1:10" s="191" customFormat="1" x14ac:dyDescent="0.2">
      <c r="A155" s="194">
        <v>2170</v>
      </c>
      <c r="B155" s="195" t="s">
        <v>356</v>
      </c>
      <c r="C155" s="196">
        <f>SUM(C156:C158)</f>
        <v>0</v>
      </c>
      <c r="D155" s="195"/>
      <c r="E155" s="195"/>
    </row>
    <row r="156" spans="1:10" s="191" customFormat="1" x14ac:dyDescent="0.2">
      <c r="A156" s="194">
        <v>2171</v>
      </c>
      <c r="B156" s="195" t="s">
        <v>357</v>
      </c>
      <c r="C156" s="196">
        <v>0</v>
      </c>
      <c r="D156" s="195"/>
      <c r="E156" s="195"/>
    </row>
    <row r="157" spans="1:10" s="191" customFormat="1" x14ac:dyDescent="0.2">
      <c r="A157" s="194">
        <v>2172</v>
      </c>
      <c r="B157" s="195" t="s">
        <v>358</v>
      </c>
      <c r="C157" s="196">
        <v>0</v>
      </c>
      <c r="D157" s="195"/>
      <c r="E157" s="195"/>
    </row>
    <row r="158" spans="1:10" s="191" customFormat="1" x14ac:dyDescent="0.2">
      <c r="A158" s="194">
        <v>2179</v>
      </c>
      <c r="B158" s="195" t="s">
        <v>359</v>
      </c>
      <c r="C158" s="196">
        <v>0</v>
      </c>
      <c r="D158" s="195"/>
      <c r="E158" s="195"/>
    </row>
    <row r="159" spans="1:10" s="191" customFormat="1" x14ac:dyDescent="0.2">
      <c r="A159" s="194">
        <v>2260</v>
      </c>
      <c r="B159" s="195" t="s">
        <v>360</v>
      </c>
      <c r="C159" s="196">
        <f>SUM(C160:C163)</f>
        <v>0</v>
      </c>
      <c r="D159" s="195"/>
      <c r="E159" s="195"/>
    </row>
    <row r="160" spans="1:10" s="191" customFormat="1" x14ac:dyDescent="0.2">
      <c r="A160" s="194">
        <v>2261</v>
      </c>
      <c r="B160" s="195" t="s">
        <v>361</v>
      </c>
      <c r="C160" s="196">
        <v>0</v>
      </c>
      <c r="D160" s="195"/>
      <c r="E160" s="195"/>
    </row>
    <row r="161" spans="1:10" s="191" customFormat="1" x14ac:dyDescent="0.2">
      <c r="A161" s="194">
        <v>2262</v>
      </c>
      <c r="B161" s="195" t="s">
        <v>362</v>
      </c>
      <c r="C161" s="196">
        <v>0</v>
      </c>
      <c r="D161" s="195"/>
      <c r="E161" s="195"/>
    </row>
    <row r="162" spans="1:10" s="191" customFormat="1" x14ac:dyDescent="0.2">
      <c r="A162" s="194">
        <v>2263</v>
      </c>
      <c r="B162" s="195" t="s">
        <v>363</v>
      </c>
      <c r="C162" s="196">
        <v>0</v>
      </c>
      <c r="D162" s="195"/>
      <c r="E162" s="195"/>
    </row>
    <row r="163" spans="1:10" s="191" customFormat="1" x14ac:dyDescent="0.2">
      <c r="A163" s="194">
        <v>2269</v>
      </c>
      <c r="B163" s="195" t="s">
        <v>364</v>
      </c>
      <c r="C163" s="196">
        <v>0</v>
      </c>
      <c r="D163" s="195"/>
      <c r="E163" s="195"/>
    </row>
    <row r="164" spans="1:10" s="191" customFormat="1" x14ac:dyDescent="0.2">
      <c r="A164" s="195"/>
      <c r="B164" s="195"/>
      <c r="C164" s="195"/>
      <c r="D164" s="195"/>
      <c r="E164" s="195"/>
    </row>
    <row r="165" spans="1:10" x14ac:dyDescent="0.2">
      <c r="A165" s="17" t="s">
        <v>365</v>
      </c>
      <c r="B165" s="17"/>
      <c r="C165" s="17"/>
      <c r="D165" s="17"/>
      <c r="E165" s="17"/>
      <c r="F165" s="191"/>
      <c r="G165" s="191"/>
      <c r="H165" s="191"/>
      <c r="I165" s="191"/>
      <c r="J165" s="191"/>
    </row>
    <row r="166" spans="1:10" x14ac:dyDescent="0.2">
      <c r="A166" s="18" t="s">
        <v>10</v>
      </c>
      <c r="B166" s="18" t="s">
        <v>11</v>
      </c>
      <c r="C166" s="18" t="s">
        <v>12</v>
      </c>
      <c r="D166" s="19" t="s">
        <v>331</v>
      </c>
      <c r="E166" s="19" t="s">
        <v>222</v>
      </c>
      <c r="F166" s="191"/>
      <c r="G166" s="191"/>
      <c r="H166" s="191"/>
      <c r="I166" s="191"/>
      <c r="J166" s="191"/>
    </row>
    <row r="167" spans="1:10" s="191" customFormat="1" x14ac:dyDescent="0.2">
      <c r="A167" s="194">
        <v>2190</v>
      </c>
      <c r="B167" s="195" t="s">
        <v>366</v>
      </c>
      <c r="C167" s="196">
        <f>SUM(C168:C170)</f>
        <v>0</v>
      </c>
      <c r="D167" s="195"/>
      <c r="E167" s="195"/>
    </row>
    <row r="168" spans="1:10" s="191" customFormat="1" x14ac:dyDescent="0.2">
      <c r="A168" s="194">
        <v>2191</v>
      </c>
      <c r="B168" s="195" t="s">
        <v>367</v>
      </c>
      <c r="C168" s="196">
        <v>0</v>
      </c>
      <c r="D168" s="195"/>
      <c r="E168" s="195"/>
    </row>
    <row r="169" spans="1:10" s="191" customFormat="1" x14ac:dyDescent="0.2">
      <c r="A169" s="194">
        <v>2192</v>
      </c>
      <c r="B169" s="195" t="s">
        <v>368</v>
      </c>
      <c r="C169" s="196">
        <v>0</v>
      </c>
      <c r="D169" s="195"/>
      <c r="E169" s="195"/>
    </row>
    <row r="170" spans="1:10" s="191" customFormat="1" x14ac:dyDescent="0.2">
      <c r="A170" s="194">
        <v>2199</v>
      </c>
      <c r="B170" s="195" t="s">
        <v>369</v>
      </c>
      <c r="C170" s="196">
        <v>0</v>
      </c>
      <c r="D170" s="195"/>
      <c r="E170" s="195"/>
    </row>
    <row r="171" spans="1:10" s="191" customFormat="1" x14ac:dyDescent="0.2">
      <c r="A171" s="195"/>
      <c r="B171" s="195"/>
      <c r="C171" s="195"/>
      <c r="D171" s="195"/>
      <c r="E171" s="195"/>
    </row>
    <row r="172" spans="1:10" s="191" customFormat="1" x14ac:dyDescent="0.2">
      <c r="A172" s="195"/>
      <c r="B172" s="195" t="s">
        <v>206</v>
      </c>
      <c r="C172" s="195"/>
      <c r="D172" s="195"/>
      <c r="E172" s="195"/>
    </row>
    <row r="173" spans="1:10" s="191" customFormat="1" x14ac:dyDescent="0.2"/>
    <row r="174" spans="1:10" s="191" customFormat="1" x14ac:dyDescent="0.2"/>
    <row r="175" spans="1:10" s="191" customFormat="1" x14ac:dyDescent="0.2"/>
    <row r="176" spans="1:10" s="191" customFormat="1" x14ac:dyDescent="0.2"/>
    <row r="177" spans="2:5" s="191" customFormat="1" x14ac:dyDescent="0.2">
      <c r="B177" s="201"/>
      <c r="C177" s="201"/>
      <c r="D177" s="201"/>
      <c r="E177" s="201"/>
    </row>
    <row r="178" spans="2:5" s="191" customFormat="1" x14ac:dyDescent="0.2">
      <c r="B178" s="201"/>
      <c r="C178" s="201"/>
      <c r="D178" s="201"/>
      <c r="E178" s="201"/>
    </row>
    <row r="179" spans="2:5" s="191" customFormat="1" x14ac:dyDescent="0.2">
      <c r="B179" s="201"/>
      <c r="C179" s="201"/>
      <c r="D179" s="201"/>
      <c r="E179" s="201"/>
    </row>
    <row r="180" spans="2:5" s="191" customFormat="1" x14ac:dyDescent="0.2">
      <c r="B180" s="200" t="s">
        <v>542</v>
      </c>
      <c r="C180" s="198" t="s">
        <v>543</v>
      </c>
      <c r="D180" s="199"/>
      <c r="E180" s="201"/>
    </row>
    <row r="181" spans="2:5" s="191" customFormat="1" ht="12.75" x14ac:dyDescent="0.2">
      <c r="B181" s="204" t="s">
        <v>544</v>
      </c>
      <c r="C181" s="203" t="s">
        <v>545</v>
      </c>
      <c r="D181" s="199"/>
      <c r="E181" s="201"/>
    </row>
    <row r="182" spans="2:5" s="191" customFormat="1" ht="12.75" x14ac:dyDescent="0.2">
      <c r="B182" s="204" t="s">
        <v>546</v>
      </c>
      <c r="C182" s="203" t="s">
        <v>547</v>
      </c>
      <c r="D182" s="199"/>
      <c r="E182" s="201"/>
    </row>
    <row r="183" spans="2:5" s="191" customFormat="1" x14ac:dyDescent="0.2">
      <c r="B183" s="202"/>
      <c r="C183" s="202"/>
      <c r="D183" s="202"/>
      <c r="E183" s="201"/>
    </row>
    <row r="184" spans="2:5" s="191" customFormat="1" x14ac:dyDescent="0.2"/>
    <row r="185" spans="2:5" s="191" customFormat="1" x14ac:dyDescent="0.2"/>
    <row r="186" spans="2:5" s="191" customFormat="1" x14ac:dyDescent="0.2"/>
    <row r="187" spans="2:5" s="191" customFormat="1" x14ac:dyDescent="0.2"/>
    <row r="188" spans="2:5" s="191" customFormat="1" x14ac:dyDescent="0.2"/>
    <row r="189" spans="2:5" s="191" customFormat="1" x14ac:dyDescent="0.2"/>
    <row r="190" spans="2:5" s="191" customFormat="1" x14ac:dyDescent="0.2"/>
    <row r="191" spans="2:5" s="191" customFormat="1" x14ac:dyDescent="0.2"/>
    <row r="192" spans="2:5" s="191" customFormat="1" x14ac:dyDescent="0.2"/>
    <row r="193" s="191" customFormat="1" x14ac:dyDescent="0.2"/>
    <row r="194" s="191" customFormat="1" x14ac:dyDescent="0.2"/>
    <row r="195" s="191" customFormat="1" x14ac:dyDescent="0.2"/>
    <row r="196" s="191" customFormat="1" x14ac:dyDescent="0.2"/>
    <row r="197" s="191" customFormat="1" x14ac:dyDescent="0.2"/>
    <row r="198" s="191" customFormat="1" x14ac:dyDescent="0.2"/>
    <row r="199" s="191" customFormat="1" x14ac:dyDescent="0.2"/>
    <row r="200" s="191" customFormat="1" x14ac:dyDescent="0.2"/>
    <row r="201" s="191" customFormat="1" x14ac:dyDescent="0.2"/>
    <row r="202" s="191" customFormat="1" x14ac:dyDescent="0.2"/>
    <row r="203" s="191" customFormat="1" x14ac:dyDescent="0.2"/>
    <row r="204" s="191" customFormat="1" x14ac:dyDescent="0.2"/>
    <row r="205" s="191" customFormat="1" x14ac:dyDescent="0.2"/>
    <row r="206" s="191" customFormat="1" x14ac:dyDescent="0.2"/>
    <row r="207" s="191" customFormat="1" x14ac:dyDescent="0.2"/>
    <row r="208" s="191" customFormat="1" x14ac:dyDescent="0.2"/>
    <row r="209" s="191" customFormat="1" x14ac:dyDescent="0.2"/>
    <row r="210" s="191" customFormat="1" x14ac:dyDescent="0.2"/>
    <row r="211" s="191" customFormat="1" x14ac:dyDescent="0.2"/>
    <row r="212" s="191" customFormat="1" x14ac:dyDescent="0.2"/>
    <row r="213" s="191" customFormat="1" x14ac:dyDescent="0.2"/>
    <row r="214" s="191" customFormat="1" x14ac:dyDescent="0.2"/>
    <row r="215" s="191" customFormat="1" x14ac:dyDescent="0.2"/>
    <row r="216" s="191" customFormat="1" x14ac:dyDescent="0.2"/>
    <row r="217" s="191" customFormat="1" x14ac:dyDescent="0.2"/>
    <row r="218" s="191" customFormat="1" x14ac:dyDescent="0.2"/>
    <row r="219" s="191" customFormat="1" x14ac:dyDescent="0.2"/>
    <row r="220" s="191" customFormat="1" x14ac:dyDescent="0.2"/>
    <row r="221" s="191" customFormat="1" x14ac:dyDescent="0.2"/>
    <row r="222" s="191" customFormat="1" x14ac:dyDescent="0.2"/>
  </sheetData>
  <sheetProtection formatCells="0" formatColumns="0" formatRows="0" insertColumns="0" insertRows="0" insertHyperlinks="0" deleteColumns="0" deleteRows="0" sort="0" autoFilter="0" pivotTables="0"/>
  <mergeCells count="4">
    <mergeCell ref="A1:F1"/>
    <mergeCell ref="A2:F2"/>
    <mergeCell ref="A3:F3"/>
    <mergeCell ref="A4:F4"/>
  </mergeCells>
  <pageMargins left="0.70866141732283472" right="0.70866141732283472" top="0.74803149606299213" bottom="0.74803149606299213" header="0.31496062992125984" footer="0.31496062992125984"/>
  <pageSetup paperSize="9" scale="66" fitToHeight="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1BF379-1662-4178-A831-289A6B8DC6DE}">
  <sheetPr codeName="Hoja12">
    <tabColor rgb="FFFFC000"/>
    <pageSetUpPr fitToPage="1"/>
  </sheetPr>
  <dimension ref="A1:BK62"/>
  <sheetViews>
    <sheetView zoomScaleNormal="100" zoomScaleSheetLayoutView="100" workbookViewId="0">
      <selection activeCell="J25" sqref="J25"/>
    </sheetView>
  </sheetViews>
  <sheetFormatPr baseColWidth="10" defaultColWidth="9.140625" defaultRowHeight="11.25" x14ac:dyDescent="0.2"/>
  <cols>
    <col min="1" max="1" width="10" style="23" customWidth="1"/>
    <col min="2" max="2" width="48.140625" style="23" customWidth="1"/>
    <col min="3" max="3" width="22.85546875" style="23" customWidth="1"/>
    <col min="4" max="5" width="16.7109375" style="23" customWidth="1"/>
    <col min="6" max="6" width="7.28515625" style="162" customWidth="1"/>
    <col min="7" max="63" width="9.140625" style="162"/>
    <col min="64" max="16384" width="9.140625" style="23"/>
  </cols>
  <sheetData>
    <row r="1" spans="1:5" ht="18.95" customHeight="1" x14ac:dyDescent="0.2">
      <c r="A1" s="20" t="s">
        <v>0</v>
      </c>
      <c r="B1" s="20"/>
      <c r="C1" s="20"/>
      <c r="D1" s="21" t="s">
        <v>1</v>
      </c>
      <c r="E1" s="22">
        <v>2024</v>
      </c>
    </row>
    <row r="2" spans="1:5" ht="18.95" customHeight="1" x14ac:dyDescent="0.2">
      <c r="A2" s="20" t="s">
        <v>370</v>
      </c>
      <c r="B2" s="20"/>
      <c r="C2" s="20"/>
      <c r="D2" s="21" t="s">
        <v>3</v>
      </c>
      <c r="E2" s="22" t="s">
        <v>4</v>
      </c>
    </row>
    <row r="3" spans="1:5" ht="18.95" customHeight="1" x14ac:dyDescent="0.2">
      <c r="A3" s="20" t="s">
        <v>5</v>
      </c>
      <c r="B3" s="20"/>
      <c r="C3" s="20"/>
      <c r="D3" s="21" t="s">
        <v>6</v>
      </c>
      <c r="E3" s="22">
        <v>3</v>
      </c>
    </row>
    <row r="4" spans="1:5" x14ac:dyDescent="0.2">
      <c r="A4" s="20" t="s">
        <v>7</v>
      </c>
      <c r="B4" s="20"/>
      <c r="C4" s="20"/>
      <c r="D4" s="21"/>
      <c r="E4" s="22"/>
    </row>
    <row r="5" spans="1:5" x14ac:dyDescent="0.2">
      <c r="A5" s="24" t="s">
        <v>8</v>
      </c>
      <c r="B5" s="25"/>
      <c r="C5" s="25"/>
      <c r="D5" s="25"/>
      <c r="E5" s="25"/>
    </row>
    <row r="6" spans="1:5" s="162" customFormat="1" x14ac:dyDescent="0.2"/>
    <row r="7" spans="1:5" x14ac:dyDescent="0.2">
      <c r="A7" s="25" t="s">
        <v>371</v>
      </c>
      <c r="B7" s="25"/>
      <c r="C7" s="25"/>
      <c r="D7" s="25"/>
      <c r="E7" s="25"/>
    </row>
    <row r="8" spans="1:5" x14ac:dyDescent="0.2">
      <c r="A8" s="26" t="s">
        <v>10</v>
      </c>
      <c r="B8" s="26" t="s">
        <v>11</v>
      </c>
      <c r="C8" s="26" t="s">
        <v>12</v>
      </c>
      <c r="D8" s="26" t="s">
        <v>209</v>
      </c>
      <c r="E8" s="26" t="s">
        <v>331</v>
      </c>
    </row>
    <row r="9" spans="1:5" s="162" customFormat="1" x14ac:dyDescent="0.2">
      <c r="A9" s="160">
        <v>3110</v>
      </c>
      <c r="B9" s="162" t="s">
        <v>65</v>
      </c>
      <c r="C9" s="163">
        <v>1229160928.78</v>
      </c>
    </row>
    <row r="10" spans="1:5" s="162" customFormat="1" x14ac:dyDescent="0.2">
      <c r="A10" s="160">
        <v>3120</v>
      </c>
      <c r="B10" s="162" t="s">
        <v>372</v>
      </c>
      <c r="C10" s="163">
        <v>1133826.1200000001</v>
      </c>
    </row>
    <row r="11" spans="1:5" s="162" customFormat="1" x14ac:dyDescent="0.2">
      <c r="A11" s="160">
        <v>3130</v>
      </c>
      <c r="B11" s="162" t="s">
        <v>373</v>
      </c>
      <c r="C11" s="163">
        <v>0</v>
      </c>
    </row>
    <row r="12" spans="1:5" s="162" customFormat="1" x14ac:dyDescent="0.2"/>
    <row r="13" spans="1:5" x14ac:dyDescent="0.2">
      <c r="A13" s="25" t="s">
        <v>374</v>
      </c>
      <c r="B13" s="25"/>
      <c r="C13" s="25"/>
      <c r="D13" s="25"/>
      <c r="E13" s="25"/>
    </row>
    <row r="14" spans="1:5" x14ac:dyDescent="0.2">
      <c r="A14" s="26" t="s">
        <v>10</v>
      </c>
      <c r="B14" s="26" t="s">
        <v>11</v>
      </c>
      <c r="C14" s="26" t="s">
        <v>12</v>
      </c>
      <c r="D14" s="26" t="s">
        <v>375</v>
      </c>
      <c r="E14" s="26"/>
    </row>
    <row r="15" spans="1:5" s="162" customFormat="1" x14ac:dyDescent="0.2">
      <c r="A15" s="160">
        <v>3210</v>
      </c>
      <c r="B15" s="162" t="s">
        <v>376</v>
      </c>
      <c r="C15" s="163">
        <v>165508317.09</v>
      </c>
    </row>
    <row r="16" spans="1:5" s="162" customFormat="1" x14ac:dyDescent="0.2">
      <c r="A16" s="160">
        <v>3220</v>
      </c>
      <c r="B16" s="162" t="s">
        <v>377</v>
      </c>
      <c r="C16" s="163">
        <v>-378615831.00999999</v>
      </c>
    </row>
    <row r="17" spans="1:3" s="162" customFormat="1" x14ac:dyDescent="0.2">
      <c r="A17" s="160">
        <v>3230</v>
      </c>
      <c r="B17" s="162" t="s">
        <v>378</v>
      </c>
      <c r="C17" s="163">
        <f>SUM(C18:C21)</f>
        <v>258068869.13</v>
      </c>
    </row>
    <row r="18" spans="1:3" s="162" customFormat="1" x14ac:dyDescent="0.2">
      <c r="A18" s="160">
        <v>3231</v>
      </c>
      <c r="B18" s="162" t="s">
        <v>379</v>
      </c>
      <c r="C18" s="163">
        <v>258068869.13</v>
      </c>
    </row>
    <row r="19" spans="1:3" s="162" customFormat="1" x14ac:dyDescent="0.2">
      <c r="A19" s="160">
        <v>3232</v>
      </c>
      <c r="B19" s="162" t="s">
        <v>380</v>
      </c>
      <c r="C19" s="163">
        <v>0</v>
      </c>
    </row>
    <row r="20" spans="1:3" s="162" customFormat="1" x14ac:dyDescent="0.2">
      <c r="A20" s="160">
        <v>3233</v>
      </c>
      <c r="B20" s="162" t="s">
        <v>381</v>
      </c>
      <c r="C20" s="163">
        <v>0</v>
      </c>
    </row>
    <row r="21" spans="1:3" s="162" customFormat="1" x14ac:dyDescent="0.2">
      <c r="A21" s="160">
        <v>3239</v>
      </c>
      <c r="B21" s="162" t="s">
        <v>382</v>
      </c>
      <c r="C21" s="163">
        <v>0</v>
      </c>
    </row>
    <row r="22" spans="1:3" s="162" customFormat="1" x14ac:dyDescent="0.2">
      <c r="A22" s="160">
        <v>3240</v>
      </c>
      <c r="B22" s="162" t="s">
        <v>383</v>
      </c>
      <c r="C22" s="163">
        <f>SUM(C23:C25)</f>
        <v>0</v>
      </c>
    </row>
    <row r="23" spans="1:3" s="162" customFormat="1" x14ac:dyDescent="0.2">
      <c r="A23" s="160">
        <v>3241</v>
      </c>
      <c r="B23" s="162" t="s">
        <v>384</v>
      </c>
      <c r="C23" s="163">
        <v>0</v>
      </c>
    </row>
    <row r="24" spans="1:3" s="162" customFormat="1" x14ac:dyDescent="0.2">
      <c r="A24" s="160">
        <v>3242</v>
      </c>
      <c r="B24" s="162" t="s">
        <v>385</v>
      </c>
      <c r="C24" s="163">
        <v>0</v>
      </c>
    </row>
    <row r="25" spans="1:3" s="162" customFormat="1" x14ac:dyDescent="0.2">
      <c r="A25" s="160">
        <v>3243</v>
      </c>
      <c r="B25" s="162" t="s">
        <v>386</v>
      </c>
      <c r="C25" s="163">
        <v>0</v>
      </c>
    </row>
    <row r="26" spans="1:3" s="162" customFormat="1" x14ac:dyDescent="0.2">
      <c r="A26" s="160">
        <v>3250</v>
      </c>
      <c r="B26" s="162" t="s">
        <v>387</v>
      </c>
      <c r="C26" s="163">
        <f>SUM(C27:C28)</f>
        <v>0</v>
      </c>
    </row>
    <row r="27" spans="1:3" s="162" customFormat="1" x14ac:dyDescent="0.2">
      <c r="A27" s="160">
        <v>3251</v>
      </c>
      <c r="B27" s="162" t="s">
        <v>388</v>
      </c>
      <c r="C27" s="163">
        <v>0</v>
      </c>
    </row>
    <row r="28" spans="1:3" s="162" customFormat="1" x14ac:dyDescent="0.2">
      <c r="A28" s="160">
        <v>3252</v>
      </c>
      <c r="B28" s="162" t="s">
        <v>389</v>
      </c>
      <c r="C28" s="163">
        <v>0</v>
      </c>
    </row>
    <row r="29" spans="1:3" s="162" customFormat="1" x14ac:dyDescent="0.2"/>
    <row r="30" spans="1:3" s="162" customFormat="1" x14ac:dyDescent="0.2">
      <c r="B30" s="162" t="s">
        <v>206</v>
      </c>
    </row>
    <row r="31" spans="1:3" s="162" customFormat="1" x14ac:dyDescent="0.2"/>
    <row r="32" spans="1:3" s="162" customFormat="1" x14ac:dyDescent="0.2"/>
    <row r="33" spans="2:5" s="162" customFormat="1" x14ac:dyDescent="0.2"/>
    <row r="34" spans="2:5" s="162" customFormat="1" x14ac:dyDescent="0.2"/>
    <row r="35" spans="2:5" s="162" customFormat="1" x14ac:dyDescent="0.2">
      <c r="B35" s="197"/>
      <c r="C35" s="197"/>
      <c r="D35" s="197"/>
      <c r="E35" s="197"/>
    </row>
    <row r="36" spans="2:5" s="162" customFormat="1" x14ac:dyDescent="0.2">
      <c r="B36" s="197"/>
      <c r="C36" s="197"/>
      <c r="D36" s="197"/>
      <c r="E36" s="197"/>
    </row>
    <row r="37" spans="2:5" s="162" customFormat="1" x14ac:dyDescent="0.2">
      <c r="B37" s="197"/>
      <c r="C37" s="197"/>
      <c r="D37" s="197"/>
      <c r="E37" s="197"/>
    </row>
    <row r="38" spans="2:5" s="162" customFormat="1" x14ac:dyDescent="0.2">
      <c r="B38" s="190" t="s">
        <v>550</v>
      </c>
      <c r="C38" s="188" t="s">
        <v>543</v>
      </c>
      <c r="D38" s="189"/>
      <c r="E38" s="197"/>
    </row>
    <row r="39" spans="2:5" s="162" customFormat="1" ht="12.75" x14ac:dyDescent="0.2">
      <c r="B39" s="193" t="s">
        <v>544</v>
      </c>
      <c r="C39" s="192" t="s">
        <v>545</v>
      </c>
      <c r="D39" s="189"/>
      <c r="E39" s="197"/>
    </row>
    <row r="40" spans="2:5" s="162" customFormat="1" ht="12.75" x14ac:dyDescent="0.2">
      <c r="B40" s="193" t="s">
        <v>546</v>
      </c>
      <c r="C40" s="192" t="s">
        <v>547</v>
      </c>
      <c r="D40" s="189"/>
      <c r="E40" s="197"/>
    </row>
    <row r="41" spans="2:5" s="162" customFormat="1" x14ac:dyDescent="0.2"/>
    <row r="42" spans="2:5" s="162" customFormat="1" x14ac:dyDescent="0.2"/>
    <row r="43" spans="2:5" s="162" customFormat="1" x14ac:dyDescent="0.2"/>
    <row r="44" spans="2:5" s="162" customFormat="1" x14ac:dyDescent="0.2"/>
    <row r="45" spans="2:5" s="162" customFormat="1" x14ac:dyDescent="0.2"/>
    <row r="46" spans="2:5" s="162" customFormat="1" x14ac:dyDescent="0.2"/>
    <row r="47" spans="2:5" s="162" customFormat="1" x14ac:dyDescent="0.2"/>
    <row r="48" spans="2:5" s="162" customFormat="1" x14ac:dyDescent="0.2"/>
    <row r="49" s="162" customFormat="1" x14ac:dyDescent="0.2"/>
    <row r="50" s="162" customFormat="1" x14ac:dyDescent="0.2"/>
    <row r="51" s="162" customFormat="1" x14ac:dyDescent="0.2"/>
    <row r="52" s="162" customFormat="1" x14ac:dyDescent="0.2"/>
    <row r="53" s="162" customFormat="1" x14ac:dyDescent="0.2"/>
    <row r="54" s="162" customFormat="1" x14ac:dyDescent="0.2"/>
    <row r="55" s="162" customFormat="1" x14ac:dyDescent="0.2"/>
    <row r="56" s="162" customFormat="1" x14ac:dyDescent="0.2"/>
    <row r="57" s="162" customFormat="1" x14ac:dyDescent="0.2"/>
    <row r="58" s="162" customFormat="1" x14ac:dyDescent="0.2"/>
    <row r="59" s="162" customFormat="1" x14ac:dyDescent="0.2"/>
    <row r="60" s="162" customFormat="1" x14ac:dyDescent="0.2"/>
    <row r="61" s="162" customFormat="1" x14ac:dyDescent="0.2"/>
    <row r="62" s="162" customFormat="1" x14ac:dyDescent="0.2"/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09F417-7B08-4899-99F0-01F0F0B02C7E}">
  <sheetPr codeName="Hoja13">
    <tabColor rgb="FFFFC000"/>
  </sheetPr>
  <dimension ref="A1:BY171"/>
  <sheetViews>
    <sheetView zoomScaleNormal="100" zoomScaleSheetLayoutView="96" workbookViewId="0">
      <selection activeCell="A5" sqref="A1:A1048576"/>
    </sheetView>
  </sheetViews>
  <sheetFormatPr baseColWidth="10" defaultColWidth="9.140625" defaultRowHeight="11.25" x14ac:dyDescent="0.2"/>
  <cols>
    <col min="1" max="1" width="10" style="23" customWidth="1"/>
    <col min="2" max="2" width="63.42578125" style="23" bestFit="1" customWidth="1"/>
    <col min="3" max="3" width="15.28515625" style="23" bestFit="1" customWidth="1"/>
    <col min="4" max="4" width="16.42578125" style="23" bestFit="1" customWidth="1"/>
    <col min="5" max="5" width="19.140625" style="23" customWidth="1"/>
    <col min="6" max="77" width="9.140625" style="162"/>
    <col min="78" max="16384" width="9.140625" style="23"/>
  </cols>
  <sheetData>
    <row r="1" spans="1:77" s="27" customFormat="1" ht="18.95" customHeight="1" x14ac:dyDescent="0.25">
      <c r="A1" s="20" t="s">
        <v>0</v>
      </c>
      <c r="B1" s="20"/>
      <c r="C1" s="20"/>
      <c r="D1" s="21" t="s">
        <v>1</v>
      </c>
      <c r="E1" s="22">
        <v>2024</v>
      </c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0"/>
      <c r="R1" s="130"/>
      <c r="S1" s="130"/>
      <c r="T1" s="130"/>
      <c r="U1" s="130"/>
      <c r="V1" s="130"/>
      <c r="W1" s="130"/>
      <c r="X1" s="130"/>
      <c r="Y1" s="130"/>
      <c r="Z1" s="130"/>
      <c r="AA1" s="130"/>
      <c r="AB1" s="130"/>
      <c r="AC1" s="130"/>
      <c r="AD1" s="130"/>
      <c r="AE1" s="130"/>
      <c r="AF1" s="130"/>
      <c r="AG1" s="130"/>
      <c r="AH1" s="130"/>
      <c r="AI1" s="130"/>
      <c r="AJ1" s="130"/>
      <c r="AK1" s="130"/>
      <c r="AL1" s="130"/>
      <c r="AM1" s="130"/>
      <c r="AN1" s="130"/>
      <c r="AO1" s="130"/>
      <c r="AP1" s="130"/>
      <c r="AQ1" s="130"/>
      <c r="AR1" s="130"/>
      <c r="AS1" s="130"/>
      <c r="AT1" s="130"/>
      <c r="AU1" s="130"/>
      <c r="AV1" s="130"/>
      <c r="AW1" s="130"/>
      <c r="AX1" s="130"/>
      <c r="AY1" s="130"/>
      <c r="AZ1" s="130"/>
      <c r="BA1" s="130"/>
      <c r="BB1" s="130"/>
      <c r="BC1" s="130"/>
      <c r="BD1" s="130"/>
      <c r="BE1" s="130"/>
      <c r="BF1" s="130"/>
      <c r="BG1" s="130"/>
      <c r="BH1" s="130"/>
      <c r="BI1" s="130"/>
      <c r="BJ1" s="130"/>
      <c r="BK1" s="130"/>
      <c r="BL1" s="130"/>
      <c r="BM1" s="130"/>
      <c r="BN1" s="130"/>
      <c r="BO1" s="130"/>
      <c r="BP1" s="130"/>
      <c r="BQ1" s="130"/>
      <c r="BR1" s="130"/>
      <c r="BS1" s="130"/>
      <c r="BT1" s="130"/>
      <c r="BU1" s="130"/>
      <c r="BV1" s="130"/>
      <c r="BW1" s="130"/>
      <c r="BX1" s="130"/>
      <c r="BY1" s="130"/>
    </row>
    <row r="2" spans="1:77" s="27" customFormat="1" ht="18.95" customHeight="1" x14ac:dyDescent="0.25">
      <c r="A2" s="20" t="s">
        <v>390</v>
      </c>
      <c r="B2" s="20"/>
      <c r="C2" s="20"/>
      <c r="D2" s="21" t="s">
        <v>3</v>
      </c>
      <c r="E2" s="22" t="s">
        <v>4</v>
      </c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  <c r="T2" s="130"/>
      <c r="U2" s="130"/>
      <c r="V2" s="130"/>
      <c r="W2" s="130"/>
      <c r="X2" s="130"/>
      <c r="Y2" s="130"/>
      <c r="Z2" s="130"/>
      <c r="AA2" s="130"/>
      <c r="AB2" s="130"/>
      <c r="AC2" s="130"/>
      <c r="AD2" s="130"/>
      <c r="AE2" s="130"/>
      <c r="AF2" s="130"/>
      <c r="AG2" s="130"/>
      <c r="AH2" s="130"/>
      <c r="AI2" s="130"/>
      <c r="AJ2" s="130"/>
      <c r="AK2" s="130"/>
      <c r="AL2" s="130"/>
      <c r="AM2" s="130"/>
      <c r="AN2" s="130"/>
      <c r="AO2" s="130"/>
      <c r="AP2" s="130"/>
      <c r="AQ2" s="130"/>
      <c r="AR2" s="130"/>
      <c r="AS2" s="130"/>
      <c r="AT2" s="130"/>
      <c r="AU2" s="130"/>
      <c r="AV2" s="130"/>
      <c r="AW2" s="130"/>
      <c r="AX2" s="130"/>
      <c r="AY2" s="130"/>
      <c r="AZ2" s="130"/>
      <c r="BA2" s="130"/>
      <c r="BB2" s="130"/>
      <c r="BC2" s="130"/>
      <c r="BD2" s="130"/>
      <c r="BE2" s="130"/>
      <c r="BF2" s="130"/>
      <c r="BG2" s="130"/>
      <c r="BH2" s="130"/>
      <c r="BI2" s="130"/>
      <c r="BJ2" s="130"/>
      <c r="BK2" s="130"/>
      <c r="BL2" s="130"/>
      <c r="BM2" s="130"/>
      <c r="BN2" s="130"/>
      <c r="BO2" s="130"/>
      <c r="BP2" s="130"/>
      <c r="BQ2" s="130"/>
      <c r="BR2" s="130"/>
      <c r="BS2" s="130"/>
      <c r="BT2" s="130"/>
      <c r="BU2" s="130"/>
      <c r="BV2" s="130"/>
      <c r="BW2" s="130"/>
      <c r="BX2" s="130"/>
      <c r="BY2" s="130"/>
    </row>
    <row r="3" spans="1:77" s="27" customFormat="1" ht="18.95" customHeight="1" x14ac:dyDescent="0.25">
      <c r="A3" s="20" t="s">
        <v>5</v>
      </c>
      <c r="B3" s="20"/>
      <c r="C3" s="20"/>
      <c r="D3" s="21" t="s">
        <v>6</v>
      </c>
      <c r="E3" s="22">
        <v>3</v>
      </c>
      <c r="F3" s="130"/>
      <c r="G3" s="130"/>
      <c r="H3" s="130"/>
      <c r="I3" s="130"/>
      <c r="J3" s="130"/>
      <c r="K3" s="130"/>
      <c r="L3" s="130"/>
      <c r="M3" s="130"/>
      <c r="N3" s="130"/>
      <c r="O3" s="130"/>
      <c r="P3" s="130"/>
      <c r="Q3" s="130"/>
      <c r="R3" s="130"/>
      <c r="S3" s="130"/>
      <c r="T3" s="130"/>
      <c r="U3" s="130"/>
      <c r="V3" s="130"/>
      <c r="W3" s="130"/>
      <c r="X3" s="130"/>
      <c r="Y3" s="130"/>
      <c r="Z3" s="130"/>
      <c r="AA3" s="130"/>
      <c r="AB3" s="130"/>
      <c r="AC3" s="130"/>
      <c r="AD3" s="130"/>
      <c r="AE3" s="130"/>
      <c r="AF3" s="130"/>
      <c r="AG3" s="130"/>
      <c r="AH3" s="130"/>
      <c r="AI3" s="130"/>
      <c r="AJ3" s="130"/>
      <c r="AK3" s="130"/>
      <c r="AL3" s="130"/>
      <c r="AM3" s="130"/>
      <c r="AN3" s="130"/>
      <c r="AO3" s="130"/>
      <c r="AP3" s="130"/>
      <c r="AQ3" s="130"/>
      <c r="AR3" s="130"/>
      <c r="AS3" s="130"/>
      <c r="AT3" s="130"/>
      <c r="AU3" s="130"/>
      <c r="AV3" s="130"/>
      <c r="AW3" s="130"/>
      <c r="AX3" s="130"/>
      <c r="AY3" s="130"/>
      <c r="AZ3" s="130"/>
      <c r="BA3" s="130"/>
      <c r="BB3" s="130"/>
      <c r="BC3" s="130"/>
      <c r="BD3" s="130"/>
      <c r="BE3" s="130"/>
      <c r="BF3" s="130"/>
      <c r="BG3" s="130"/>
      <c r="BH3" s="130"/>
      <c r="BI3" s="130"/>
      <c r="BJ3" s="130"/>
      <c r="BK3" s="130"/>
      <c r="BL3" s="130"/>
      <c r="BM3" s="130"/>
      <c r="BN3" s="130"/>
      <c r="BO3" s="130"/>
      <c r="BP3" s="130"/>
      <c r="BQ3" s="130"/>
      <c r="BR3" s="130"/>
      <c r="BS3" s="130"/>
      <c r="BT3" s="130"/>
      <c r="BU3" s="130"/>
      <c r="BV3" s="130"/>
      <c r="BW3" s="130"/>
      <c r="BX3" s="130"/>
      <c r="BY3" s="130"/>
    </row>
    <row r="4" spans="1:77" s="27" customFormat="1" ht="18.95" customHeight="1" x14ac:dyDescent="0.25">
      <c r="A4" s="20" t="s">
        <v>7</v>
      </c>
      <c r="B4" s="20"/>
      <c r="C4" s="20"/>
      <c r="D4" s="21"/>
      <c r="E4" s="22"/>
      <c r="F4" s="130"/>
      <c r="G4" s="130"/>
      <c r="H4" s="130"/>
      <c r="I4" s="130"/>
      <c r="J4" s="130"/>
      <c r="K4" s="130"/>
      <c r="L4" s="130"/>
      <c r="M4" s="130"/>
      <c r="N4" s="130"/>
      <c r="O4" s="130"/>
      <c r="P4" s="130"/>
      <c r="Q4" s="130"/>
      <c r="R4" s="130"/>
      <c r="S4" s="130"/>
      <c r="T4" s="130"/>
      <c r="U4" s="130"/>
      <c r="V4" s="130"/>
      <c r="W4" s="130"/>
      <c r="X4" s="130"/>
      <c r="Y4" s="130"/>
      <c r="Z4" s="130"/>
      <c r="AA4" s="130"/>
      <c r="AB4" s="130"/>
      <c r="AC4" s="130"/>
      <c r="AD4" s="130"/>
      <c r="AE4" s="130"/>
      <c r="AF4" s="130"/>
      <c r="AG4" s="130"/>
      <c r="AH4" s="130"/>
      <c r="AI4" s="130"/>
      <c r="AJ4" s="130"/>
      <c r="AK4" s="130"/>
      <c r="AL4" s="130"/>
      <c r="AM4" s="130"/>
      <c r="AN4" s="130"/>
      <c r="AO4" s="130"/>
      <c r="AP4" s="130"/>
      <c r="AQ4" s="130"/>
      <c r="AR4" s="130"/>
      <c r="AS4" s="130"/>
      <c r="AT4" s="130"/>
      <c r="AU4" s="130"/>
      <c r="AV4" s="130"/>
      <c r="AW4" s="130"/>
      <c r="AX4" s="130"/>
      <c r="AY4" s="130"/>
      <c r="AZ4" s="130"/>
      <c r="BA4" s="130"/>
      <c r="BB4" s="130"/>
      <c r="BC4" s="130"/>
      <c r="BD4" s="130"/>
      <c r="BE4" s="130"/>
      <c r="BF4" s="130"/>
      <c r="BG4" s="130"/>
      <c r="BH4" s="130"/>
      <c r="BI4" s="130"/>
      <c r="BJ4" s="130"/>
      <c r="BK4" s="130"/>
      <c r="BL4" s="130"/>
      <c r="BM4" s="130"/>
      <c r="BN4" s="130"/>
      <c r="BO4" s="130"/>
      <c r="BP4" s="130"/>
      <c r="BQ4" s="130"/>
      <c r="BR4" s="130"/>
      <c r="BS4" s="130"/>
      <c r="BT4" s="130"/>
      <c r="BU4" s="130"/>
      <c r="BV4" s="130"/>
      <c r="BW4" s="130"/>
      <c r="BX4" s="130"/>
      <c r="BY4" s="130"/>
    </row>
    <row r="5" spans="1:77" x14ac:dyDescent="0.2">
      <c r="A5" s="24" t="s">
        <v>8</v>
      </c>
      <c r="B5" s="25"/>
      <c r="C5" s="25"/>
      <c r="D5" s="25"/>
      <c r="E5" s="25"/>
    </row>
    <row r="6" spans="1:77" s="162" customFormat="1" x14ac:dyDescent="0.2"/>
    <row r="7" spans="1:77" x14ac:dyDescent="0.2">
      <c r="A7" s="25" t="s">
        <v>391</v>
      </c>
      <c r="B7" s="25"/>
      <c r="C7" s="25"/>
      <c r="D7" s="25"/>
      <c r="E7" s="157"/>
    </row>
    <row r="8" spans="1:77" x14ac:dyDescent="0.2">
      <c r="A8" s="26" t="s">
        <v>10</v>
      </c>
      <c r="B8" s="26" t="s">
        <v>11</v>
      </c>
      <c r="C8" s="28">
        <v>2024</v>
      </c>
      <c r="D8" s="28">
        <v>2023</v>
      </c>
      <c r="E8" s="135"/>
    </row>
    <row r="9" spans="1:77" s="162" customFormat="1" x14ac:dyDescent="0.2">
      <c r="A9" s="160">
        <v>1111</v>
      </c>
      <c r="B9" s="162" t="s">
        <v>392</v>
      </c>
      <c r="C9" s="163">
        <v>0</v>
      </c>
      <c r="D9" s="163">
        <v>0</v>
      </c>
    </row>
    <row r="10" spans="1:77" s="162" customFormat="1" x14ac:dyDescent="0.2">
      <c r="A10" s="160">
        <v>1112</v>
      </c>
      <c r="B10" s="162" t="s">
        <v>393</v>
      </c>
      <c r="C10" s="163">
        <v>395584514.72000003</v>
      </c>
      <c r="D10" s="163">
        <v>354274345.69</v>
      </c>
    </row>
    <row r="11" spans="1:77" s="162" customFormat="1" x14ac:dyDescent="0.2">
      <c r="A11" s="160">
        <v>1113</v>
      </c>
      <c r="B11" s="162" t="s">
        <v>394</v>
      </c>
      <c r="C11" s="163">
        <v>0</v>
      </c>
      <c r="D11" s="163">
        <v>0</v>
      </c>
    </row>
    <row r="12" spans="1:77" s="162" customFormat="1" x14ac:dyDescent="0.2">
      <c r="A12" s="160">
        <v>1114</v>
      </c>
      <c r="B12" s="162" t="s">
        <v>210</v>
      </c>
      <c r="C12" s="163">
        <v>0</v>
      </c>
      <c r="D12" s="163">
        <v>0</v>
      </c>
    </row>
    <row r="13" spans="1:77" s="162" customFormat="1" x14ac:dyDescent="0.2">
      <c r="A13" s="160">
        <v>1115</v>
      </c>
      <c r="B13" s="162" t="s">
        <v>211</v>
      </c>
      <c r="C13" s="163">
        <v>0</v>
      </c>
      <c r="D13" s="163">
        <v>0</v>
      </c>
    </row>
    <row r="14" spans="1:77" s="162" customFormat="1" x14ac:dyDescent="0.2">
      <c r="A14" s="160">
        <v>1116</v>
      </c>
      <c r="B14" s="162" t="s">
        <v>395</v>
      </c>
      <c r="C14" s="163">
        <v>0</v>
      </c>
      <c r="D14" s="163">
        <v>0</v>
      </c>
    </row>
    <row r="15" spans="1:77" s="162" customFormat="1" x14ac:dyDescent="0.2">
      <c r="A15" s="160">
        <v>1119</v>
      </c>
      <c r="B15" s="162" t="s">
        <v>396</v>
      </c>
      <c r="C15" s="163">
        <v>0</v>
      </c>
      <c r="D15" s="163">
        <v>0</v>
      </c>
    </row>
    <row r="16" spans="1:77" s="162" customFormat="1" x14ac:dyDescent="0.2">
      <c r="A16" s="103">
        <v>1110</v>
      </c>
      <c r="B16" s="105" t="s">
        <v>397</v>
      </c>
      <c r="C16" s="136">
        <f>SUM(C9:C15)</f>
        <v>395584514.72000003</v>
      </c>
      <c r="D16" s="136">
        <f>SUM(D9:D15)</f>
        <v>354274345.69</v>
      </c>
    </row>
    <row r="17" spans="1:5" s="162" customFormat="1" x14ac:dyDescent="0.2"/>
    <row r="18" spans="1:5" s="162" customFormat="1" x14ac:dyDescent="0.2"/>
    <row r="19" spans="1:5" x14ac:dyDescent="0.2">
      <c r="A19" s="25" t="s">
        <v>398</v>
      </c>
      <c r="B19" s="25"/>
      <c r="C19" s="25"/>
      <c r="D19" s="25"/>
      <c r="E19" s="162"/>
    </row>
    <row r="20" spans="1:5" x14ac:dyDescent="0.2">
      <c r="A20" s="26" t="s">
        <v>10</v>
      </c>
      <c r="B20" s="26" t="s">
        <v>11</v>
      </c>
      <c r="C20" s="28">
        <v>2024</v>
      </c>
      <c r="D20" s="28">
        <v>2023</v>
      </c>
      <c r="E20" s="162"/>
    </row>
    <row r="21" spans="1:5" s="162" customFormat="1" x14ac:dyDescent="0.2">
      <c r="A21" s="103">
        <v>1230</v>
      </c>
      <c r="B21" s="105" t="s">
        <v>263</v>
      </c>
      <c r="C21" s="136">
        <f>SUM(C22:C28)</f>
        <v>0</v>
      </c>
      <c r="D21" s="136">
        <f>SUM(D22:D28)</f>
        <v>1623861.71</v>
      </c>
    </row>
    <row r="22" spans="1:5" s="162" customFormat="1" x14ac:dyDescent="0.2">
      <c r="A22" s="160">
        <v>1231</v>
      </c>
      <c r="B22" s="162" t="s">
        <v>264</v>
      </c>
      <c r="C22" s="163">
        <v>0</v>
      </c>
      <c r="D22" s="163">
        <v>0</v>
      </c>
    </row>
    <row r="23" spans="1:5" s="162" customFormat="1" x14ac:dyDescent="0.2">
      <c r="A23" s="160">
        <v>1232</v>
      </c>
      <c r="B23" s="162" t="s">
        <v>265</v>
      </c>
      <c r="C23" s="163">
        <v>0</v>
      </c>
      <c r="D23" s="163">
        <v>0</v>
      </c>
    </row>
    <row r="24" spans="1:5" s="162" customFormat="1" x14ac:dyDescent="0.2">
      <c r="A24" s="160">
        <v>1233</v>
      </c>
      <c r="B24" s="162" t="s">
        <v>266</v>
      </c>
      <c r="C24" s="163">
        <v>0</v>
      </c>
      <c r="D24" s="163">
        <v>0</v>
      </c>
    </row>
    <row r="25" spans="1:5" s="162" customFormat="1" x14ac:dyDescent="0.2">
      <c r="A25" s="160">
        <v>1234</v>
      </c>
      <c r="B25" s="162" t="s">
        <v>267</v>
      </c>
      <c r="C25" s="163">
        <v>0</v>
      </c>
      <c r="D25" s="163">
        <v>0</v>
      </c>
    </row>
    <row r="26" spans="1:5" s="162" customFormat="1" x14ac:dyDescent="0.2">
      <c r="A26" s="160">
        <v>1235</v>
      </c>
      <c r="B26" s="162" t="s">
        <v>268</v>
      </c>
      <c r="C26" s="163">
        <v>0</v>
      </c>
      <c r="D26" s="163">
        <v>0</v>
      </c>
    </row>
    <row r="27" spans="1:5" s="162" customFormat="1" x14ac:dyDescent="0.2">
      <c r="A27" s="160">
        <v>1236</v>
      </c>
      <c r="B27" s="162" t="s">
        <v>269</v>
      </c>
      <c r="C27" s="163">
        <v>0</v>
      </c>
      <c r="D27" s="163">
        <v>1623861.71</v>
      </c>
    </row>
    <row r="28" spans="1:5" s="162" customFormat="1" x14ac:dyDescent="0.2">
      <c r="A28" s="160">
        <v>1239</v>
      </c>
      <c r="B28" s="162" t="s">
        <v>270</v>
      </c>
      <c r="C28" s="163">
        <v>0</v>
      </c>
      <c r="D28" s="163">
        <v>0</v>
      </c>
    </row>
    <row r="29" spans="1:5" s="162" customFormat="1" x14ac:dyDescent="0.2">
      <c r="A29" s="103">
        <v>1240</v>
      </c>
      <c r="B29" s="105" t="s">
        <v>271</v>
      </c>
      <c r="C29" s="136">
        <f>SUM(C30:C37)</f>
        <v>21544696.050000004</v>
      </c>
      <c r="D29" s="136">
        <f>SUM(D30:D37)</f>
        <v>21399795.479999997</v>
      </c>
    </row>
    <row r="30" spans="1:5" s="162" customFormat="1" x14ac:dyDescent="0.2">
      <c r="A30" s="160">
        <v>1241</v>
      </c>
      <c r="B30" s="162" t="s">
        <v>272</v>
      </c>
      <c r="C30" s="163">
        <v>6205453.9299999997</v>
      </c>
      <c r="D30" s="163">
        <v>15990382.109999999</v>
      </c>
    </row>
    <row r="31" spans="1:5" s="162" customFormat="1" x14ac:dyDescent="0.2">
      <c r="A31" s="160">
        <v>1242</v>
      </c>
      <c r="B31" s="162" t="s">
        <v>273</v>
      </c>
      <c r="C31" s="163">
        <v>7535593.1399999997</v>
      </c>
      <c r="D31" s="163">
        <v>2844476.81</v>
      </c>
    </row>
    <row r="32" spans="1:5" s="162" customFormat="1" x14ac:dyDescent="0.2">
      <c r="A32" s="160">
        <v>1243</v>
      </c>
      <c r="B32" s="162" t="s">
        <v>274</v>
      </c>
      <c r="C32" s="163">
        <v>690471.42</v>
      </c>
      <c r="D32" s="163">
        <v>170178.24</v>
      </c>
    </row>
    <row r="33" spans="1:5" s="162" customFormat="1" x14ac:dyDescent="0.2">
      <c r="A33" s="160">
        <v>1244</v>
      </c>
      <c r="B33" s="162" t="s">
        <v>275</v>
      </c>
      <c r="C33" s="163">
        <v>4154300</v>
      </c>
      <c r="D33" s="163">
        <v>0</v>
      </c>
    </row>
    <row r="34" spans="1:5" s="162" customFormat="1" x14ac:dyDescent="0.2">
      <c r="A34" s="160">
        <v>1245</v>
      </c>
      <c r="B34" s="162" t="s">
        <v>276</v>
      </c>
      <c r="C34" s="163">
        <v>0</v>
      </c>
      <c r="D34" s="163">
        <v>0</v>
      </c>
    </row>
    <row r="35" spans="1:5" s="162" customFormat="1" x14ac:dyDescent="0.2">
      <c r="A35" s="160">
        <v>1246</v>
      </c>
      <c r="B35" s="162" t="s">
        <v>277</v>
      </c>
      <c r="C35" s="163">
        <v>2617506.96</v>
      </c>
      <c r="D35" s="163">
        <v>2394758.3199999998</v>
      </c>
    </row>
    <row r="36" spans="1:5" s="162" customFormat="1" x14ac:dyDescent="0.2">
      <c r="A36" s="160">
        <v>1247</v>
      </c>
      <c r="B36" s="162" t="s">
        <v>278</v>
      </c>
      <c r="C36" s="163">
        <v>341370.6</v>
      </c>
      <c r="D36" s="163">
        <v>0</v>
      </c>
    </row>
    <row r="37" spans="1:5" s="162" customFormat="1" x14ac:dyDescent="0.2">
      <c r="A37" s="160">
        <v>1248</v>
      </c>
      <c r="B37" s="162" t="s">
        <v>279</v>
      </c>
      <c r="C37" s="163">
        <v>0</v>
      </c>
      <c r="D37" s="163">
        <v>0</v>
      </c>
    </row>
    <row r="38" spans="1:5" s="162" customFormat="1" x14ac:dyDescent="0.2">
      <c r="A38" s="137">
        <v>1250</v>
      </c>
      <c r="B38" s="132" t="s">
        <v>285</v>
      </c>
      <c r="C38" s="133">
        <f>SUM(C39:C43)</f>
        <v>0</v>
      </c>
      <c r="D38" s="133">
        <f>SUM(D39:D43)</f>
        <v>0</v>
      </c>
    </row>
    <row r="39" spans="1:5" s="162" customFormat="1" x14ac:dyDescent="0.2">
      <c r="A39" s="158">
        <v>1251</v>
      </c>
      <c r="B39" s="159" t="s">
        <v>286</v>
      </c>
      <c r="C39" s="161">
        <v>0</v>
      </c>
      <c r="D39" s="161">
        <v>0</v>
      </c>
    </row>
    <row r="40" spans="1:5" s="162" customFormat="1" x14ac:dyDescent="0.2">
      <c r="A40" s="158">
        <v>1252</v>
      </c>
      <c r="B40" s="159" t="s">
        <v>287</v>
      </c>
      <c r="C40" s="161">
        <v>0</v>
      </c>
      <c r="D40" s="161">
        <v>0</v>
      </c>
    </row>
    <row r="41" spans="1:5" s="162" customFormat="1" x14ac:dyDescent="0.2">
      <c r="A41" s="158">
        <v>1253</v>
      </c>
      <c r="B41" s="159" t="s">
        <v>288</v>
      </c>
      <c r="C41" s="161">
        <v>0</v>
      </c>
      <c r="D41" s="161">
        <v>0</v>
      </c>
    </row>
    <row r="42" spans="1:5" s="162" customFormat="1" x14ac:dyDescent="0.2">
      <c r="A42" s="158">
        <v>1254</v>
      </c>
      <c r="B42" s="159" t="s">
        <v>289</v>
      </c>
      <c r="C42" s="161">
        <v>0</v>
      </c>
      <c r="D42" s="161">
        <v>0</v>
      </c>
    </row>
    <row r="43" spans="1:5" s="162" customFormat="1" x14ac:dyDescent="0.2">
      <c r="A43" s="158">
        <v>1259</v>
      </c>
      <c r="B43" s="159" t="s">
        <v>290</v>
      </c>
      <c r="C43" s="161">
        <v>0</v>
      </c>
      <c r="D43" s="161">
        <v>0</v>
      </c>
    </row>
    <row r="44" spans="1:5" s="162" customFormat="1" x14ac:dyDescent="0.2">
      <c r="B44" s="131" t="s">
        <v>399</v>
      </c>
      <c r="C44" s="136">
        <f>C21+C29+C38</f>
        <v>21544696.050000004</v>
      </c>
      <c r="D44" s="136">
        <f>D21+D29+D38</f>
        <v>23023657.189999998</v>
      </c>
    </row>
    <row r="45" spans="1:5" s="162" customFormat="1" x14ac:dyDescent="0.2"/>
    <row r="46" spans="1:5" x14ac:dyDescent="0.2">
      <c r="A46" s="25" t="s">
        <v>400</v>
      </c>
      <c r="B46" s="25"/>
      <c r="C46" s="25"/>
      <c r="D46" s="25"/>
      <c r="E46" s="157"/>
    </row>
    <row r="47" spans="1:5" x14ac:dyDescent="0.2">
      <c r="A47" s="26" t="s">
        <v>10</v>
      </c>
      <c r="B47" s="26" t="s">
        <v>11</v>
      </c>
      <c r="C47" s="28">
        <v>2024</v>
      </c>
      <c r="D47" s="28">
        <v>2023</v>
      </c>
      <c r="E47" s="135"/>
    </row>
    <row r="48" spans="1:5" s="162" customFormat="1" x14ac:dyDescent="0.2">
      <c r="A48" s="103">
        <v>3210</v>
      </c>
      <c r="B48" s="105" t="s">
        <v>401</v>
      </c>
      <c r="C48" s="136">
        <v>165508317.09</v>
      </c>
      <c r="D48" s="136">
        <v>30137355.09</v>
      </c>
    </row>
    <row r="49" spans="1:4" s="162" customFormat="1" x14ac:dyDescent="0.2">
      <c r="A49" s="160"/>
      <c r="B49" s="131" t="s">
        <v>402</v>
      </c>
      <c r="C49" s="136">
        <f>C54+C66+C94+C97+C50</f>
        <v>3384789.1799999997</v>
      </c>
      <c r="D49" s="136">
        <f>D54+D66+D94+D97+D50</f>
        <v>107956661.02</v>
      </c>
    </row>
    <row r="50" spans="1:4" s="162" customFormat="1" x14ac:dyDescent="0.2">
      <c r="A50" s="129">
        <v>5100</v>
      </c>
      <c r="B50" s="134" t="s">
        <v>95</v>
      </c>
      <c r="C50" s="128">
        <f>SUM(C53+C51)</f>
        <v>0</v>
      </c>
      <c r="D50" s="128">
        <f>SUM(D53+D51)</f>
        <v>0</v>
      </c>
    </row>
    <row r="51" spans="1:4" s="162" customFormat="1" x14ac:dyDescent="0.2">
      <c r="A51" s="137">
        <v>5120</v>
      </c>
      <c r="B51" s="138" t="s">
        <v>249</v>
      </c>
      <c r="C51" s="133">
        <f>C52</f>
        <v>0</v>
      </c>
      <c r="D51" s="133">
        <f>D52</f>
        <v>0</v>
      </c>
    </row>
    <row r="52" spans="1:4" s="162" customFormat="1" x14ac:dyDescent="0.2">
      <c r="A52" s="158">
        <v>5120</v>
      </c>
      <c r="B52" s="155" t="s">
        <v>249</v>
      </c>
      <c r="C52" s="161">
        <v>0</v>
      </c>
      <c r="D52" s="161">
        <v>0</v>
      </c>
    </row>
    <row r="53" spans="1:4" s="162" customFormat="1" x14ac:dyDescent="0.2">
      <c r="A53" s="139">
        <v>5130</v>
      </c>
      <c r="B53" s="168" t="s">
        <v>403</v>
      </c>
      <c r="C53" s="169">
        <v>0</v>
      </c>
      <c r="D53" s="169">
        <v>0</v>
      </c>
    </row>
    <row r="54" spans="1:4" s="162" customFormat="1" x14ac:dyDescent="0.2">
      <c r="A54" s="103">
        <v>5400</v>
      </c>
      <c r="B54" s="105" t="s">
        <v>161</v>
      </c>
      <c r="C54" s="136">
        <f>C55+C57+C59+C61+C63</f>
        <v>0</v>
      </c>
      <c r="D54" s="136">
        <f>D55+D57+D59+D61+D63</f>
        <v>0</v>
      </c>
    </row>
    <row r="55" spans="1:4" s="162" customFormat="1" x14ac:dyDescent="0.2">
      <c r="A55" s="160">
        <v>5410</v>
      </c>
      <c r="B55" s="162" t="s">
        <v>404</v>
      </c>
      <c r="C55" s="163">
        <f>C56</f>
        <v>0</v>
      </c>
      <c r="D55" s="163">
        <f>D56</f>
        <v>0</v>
      </c>
    </row>
    <row r="56" spans="1:4" s="162" customFormat="1" x14ac:dyDescent="0.2">
      <c r="A56" s="160">
        <v>5411</v>
      </c>
      <c r="B56" s="162" t="s">
        <v>163</v>
      </c>
      <c r="C56" s="163">
        <v>0</v>
      </c>
      <c r="D56" s="163">
        <v>0</v>
      </c>
    </row>
    <row r="57" spans="1:4" s="162" customFormat="1" x14ac:dyDescent="0.2">
      <c r="A57" s="160">
        <v>5420</v>
      </c>
      <c r="B57" s="162" t="s">
        <v>405</v>
      </c>
      <c r="C57" s="163">
        <f>C58</f>
        <v>0</v>
      </c>
      <c r="D57" s="163">
        <f>D58</f>
        <v>0</v>
      </c>
    </row>
    <row r="58" spans="1:4" s="162" customFormat="1" x14ac:dyDescent="0.2">
      <c r="A58" s="160">
        <v>5421</v>
      </c>
      <c r="B58" s="162" t="s">
        <v>166</v>
      </c>
      <c r="C58" s="163">
        <v>0</v>
      </c>
      <c r="D58" s="163">
        <v>0</v>
      </c>
    </row>
    <row r="59" spans="1:4" s="162" customFormat="1" x14ac:dyDescent="0.2">
      <c r="A59" s="160">
        <v>5430</v>
      </c>
      <c r="B59" s="162" t="s">
        <v>406</v>
      </c>
      <c r="C59" s="163">
        <f>C60</f>
        <v>0</v>
      </c>
      <c r="D59" s="163">
        <f>D60</f>
        <v>0</v>
      </c>
    </row>
    <row r="60" spans="1:4" s="162" customFormat="1" x14ac:dyDescent="0.2">
      <c r="A60" s="160">
        <v>5431</v>
      </c>
      <c r="B60" s="162" t="s">
        <v>169</v>
      </c>
      <c r="C60" s="163">
        <v>0</v>
      </c>
      <c r="D60" s="163">
        <v>0</v>
      </c>
    </row>
    <row r="61" spans="1:4" s="162" customFormat="1" x14ac:dyDescent="0.2">
      <c r="A61" s="160">
        <v>5440</v>
      </c>
      <c r="B61" s="162" t="s">
        <v>407</v>
      </c>
      <c r="C61" s="163">
        <f>C62</f>
        <v>0</v>
      </c>
      <c r="D61" s="163">
        <f>D62</f>
        <v>0</v>
      </c>
    </row>
    <row r="62" spans="1:4" s="162" customFormat="1" x14ac:dyDescent="0.2">
      <c r="A62" s="160">
        <v>5441</v>
      </c>
      <c r="B62" s="162" t="s">
        <v>407</v>
      </c>
      <c r="C62" s="163">
        <v>0</v>
      </c>
      <c r="D62" s="163">
        <v>0</v>
      </c>
    </row>
    <row r="63" spans="1:4" s="162" customFormat="1" x14ac:dyDescent="0.2">
      <c r="A63" s="160">
        <v>5450</v>
      </c>
      <c r="B63" s="162" t="s">
        <v>408</v>
      </c>
      <c r="C63" s="163">
        <f>SUM(C64:C65)</f>
        <v>0</v>
      </c>
      <c r="D63" s="163">
        <f>SUM(D64:D65)</f>
        <v>0</v>
      </c>
    </row>
    <row r="64" spans="1:4" s="162" customFormat="1" x14ac:dyDescent="0.2">
      <c r="A64" s="160">
        <v>5451</v>
      </c>
      <c r="B64" s="162" t="s">
        <v>173</v>
      </c>
      <c r="C64" s="163">
        <v>0</v>
      </c>
      <c r="D64" s="163">
        <v>0</v>
      </c>
    </row>
    <row r="65" spans="1:4" s="162" customFormat="1" x14ac:dyDescent="0.2">
      <c r="A65" s="160">
        <v>5452</v>
      </c>
      <c r="B65" s="162" t="s">
        <v>174</v>
      </c>
      <c r="C65" s="163">
        <v>0</v>
      </c>
      <c r="D65" s="163">
        <v>0</v>
      </c>
    </row>
    <row r="66" spans="1:4" s="162" customFormat="1" x14ac:dyDescent="0.2">
      <c r="A66" s="103">
        <v>5500</v>
      </c>
      <c r="B66" s="105" t="s">
        <v>175</v>
      </c>
      <c r="C66" s="136">
        <f>C67+C76+C79+C85</f>
        <v>1524163.72</v>
      </c>
      <c r="D66" s="136">
        <f>D67+D76+D79+D85</f>
        <v>87928060.679999992</v>
      </c>
    </row>
    <row r="67" spans="1:4" s="162" customFormat="1" x14ac:dyDescent="0.2">
      <c r="A67" s="160">
        <v>5510</v>
      </c>
      <c r="B67" s="162" t="s">
        <v>176</v>
      </c>
      <c r="C67" s="163">
        <f>SUM(C68:C75)</f>
        <v>1524163.72</v>
      </c>
      <c r="D67" s="163">
        <f>SUM(D68:D75)</f>
        <v>87763963.189999998</v>
      </c>
    </row>
    <row r="68" spans="1:4" s="162" customFormat="1" x14ac:dyDescent="0.2">
      <c r="A68" s="160">
        <v>5511</v>
      </c>
      <c r="B68" s="162" t="s">
        <v>177</v>
      </c>
      <c r="C68" s="163">
        <v>47642</v>
      </c>
      <c r="D68" s="163">
        <v>18618.23</v>
      </c>
    </row>
    <row r="69" spans="1:4" s="162" customFormat="1" x14ac:dyDescent="0.2">
      <c r="A69" s="160">
        <v>5512</v>
      </c>
      <c r="B69" s="162" t="s">
        <v>178</v>
      </c>
      <c r="C69" s="163">
        <v>0</v>
      </c>
      <c r="D69" s="163">
        <v>0</v>
      </c>
    </row>
    <row r="70" spans="1:4" s="162" customFormat="1" x14ac:dyDescent="0.2">
      <c r="A70" s="160">
        <v>5513</v>
      </c>
      <c r="B70" s="162" t="s">
        <v>179</v>
      </c>
      <c r="C70" s="163">
        <v>0</v>
      </c>
      <c r="D70" s="163">
        <v>50517796</v>
      </c>
    </row>
    <row r="71" spans="1:4" s="162" customFormat="1" x14ac:dyDescent="0.2">
      <c r="A71" s="160">
        <v>5514</v>
      </c>
      <c r="B71" s="162" t="s">
        <v>180</v>
      </c>
      <c r="C71" s="163">
        <v>0</v>
      </c>
      <c r="D71" s="163">
        <v>0</v>
      </c>
    </row>
    <row r="72" spans="1:4" s="162" customFormat="1" x14ac:dyDescent="0.2">
      <c r="A72" s="160">
        <v>5515</v>
      </c>
      <c r="B72" s="162" t="s">
        <v>181</v>
      </c>
      <c r="C72" s="163">
        <v>0</v>
      </c>
      <c r="D72" s="163">
        <v>33537449.370000001</v>
      </c>
    </row>
    <row r="73" spans="1:4" s="162" customFormat="1" x14ac:dyDescent="0.2">
      <c r="A73" s="160">
        <v>5516</v>
      </c>
      <c r="B73" s="162" t="s">
        <v>182</v>
      </c>
      <c r="C73" s="163">
        <v>0</v>
      </c>
      <c r="D73" s="163">
        <v>0</v>
      </c>
    </row>
    <row r="74" spans="1:4" s="162" customFormat="1" x14ac:dyDescent="0.2">
      <c r="A74" s="160">
        <v>5517</v>
      </c>
      <c r="B74" s="162" t="s">
        <v>183</v>
      </c>
      <c r="C74" s="163">
        <v>0</v>
      </c>
      <c r="D74" s="163">
        <v>0</v>
      </c>
    </row>
    <row r="75" spans="1:4" s="162" customFormat="1" x14ac:dyDescent="0.2">
      <c r="A75" s="160">
        <v>5518</v>
      </c>
      <c r="B75" s="162" t="s">
        <v>184</v>
      </c>
      <c r="C75" s="163">
        <v>1476521.72</v>
      </c>
      <c r="D75" s="163">
        <v>3690099.59</v>
      </c>
    </row>
    <row r="76" spans="1:4" s="162" customFormat="1" x14ac:dyDescent="0.2">
      <c r="A76" s="160">
        <v>5520</v>
      </c>
      <c r="B76" s="162" t="s">
        <v>185</v>
      </c>
      <c r="C76" s="163">
        <f>SUM(C77:C78)</f>
        <v>0</v>
      </c>
      <c r="D76" s="163">
        <f>SUM(D77:D78)</f>
        <v>0</v>
      </c>
    </row>
    <row r="77" spans="1:4" s="162" customFormat="1" x14ac:dyDescent="0.2">
      <c r="A77" s="160">
        <v>5521</v>
      </c>
      <c r="B77" s="162" t="s">
        <v>186</v>
      </c>
      <c r="C77" s="163">
        <v>0</v>
      </c>
      <c r="D77" s="163">
        <v>0</v>
      </c>
    </row>
    <row r="78" spans="1:4" s="162" customFormat="1" x14ac:dyDescent="0.2">
      <c r="A78" s="160">
        <v>5522</v>
      </c>
      <c r="B78" s="162" t="s">
        <v>187</v>
      </c>
      <c r="C78" s="163">
        <v>0</v>
      </c>
      <c r="D78" s="163">
        <v>0</v>
      </c>
    </row>
    <row r="79" spans="1:4" s="162" customFormat="1" x14ac:dyDescent="0.2">
      <c r="A79" s="160">
        <v>5530</v>
      </c>
      <c r="B79" s="162" t="s">
        <v>188</v>
      </c>
      <c r="C79" s="163">
        <f>SUM(C80:C84)</f>
        <v>0</v>
      </c>
      <c r="D79" s="163">
        <f>SUM(D80:D84)</f>
        <v>0</v>
      </c>
    </row>
    <row r="80" spans="1:4" s="162" customFormat="1" x14ac:dyDescent="0.2">
      <c r="A80" s="160">
        <v>5531</v>
      </c>
      <c r="B80" s="162" t="s">
        <v>189</v>
      </c>
      <c r="C80" s="163">
        <v>0</v>
      </c>
      <c r="D80" s="163">
        <v>0</v>
      </c>
    </row>
    <row r="81" spans="1:4" s="162" customFormat="1" x14ac:dyDescent="0.2">
      <c r="A81" s="160">
        <v>5532</v>
      </c>
      <c r="B81" s="162" t="s">
        <v>190</v>
      </c>
      <c r="C81" s="163">
        <v>0</v>
      </c>
      <c r="D81" s="163">
        <v>0</v>
      </c>
    </row>
    <row r="82" spans="1:4" s="162" customFormat="1" x14ac:dyDescent="0.2">
      <c r="A82" s="160">
        <v>5533</v>
      </c>
      <c r="B82" s="162" t="s">
        <v>191</v>
      </c>
      <c r="C82" s="163">
        <v>0</v>
      </c>
      <c r="D82" s="163">
        <v>0</v>
      </c>
    </row>
    <row r="83" spans="1:4" s="162" customFormat="1" x14ac:dyDescent="0.2">
      <c r="A83" s="160">
        <v>5534</v>
      </c>
      <c r="B83" s="162" t="s">
        <v>192</v>
      </c>
      <c r="C83" s="163">
        <v>0</v>
      </c>
      <c r="D83" s="163">
        <v>0</v>
      </c>
    </row>
    <row r="84" spans="1:4" s="162" customFormat="1" x14ac:dyDescent="0.2">
      <c r="A84" s="160">
        <v>5535</v>
      </c>
      <c r="B84" s="162" t="s">
        <v>193</v>
      </c>
      <c r="C84" s="163">
        <v>0</v>
      </c>
      <c r="D84" s="163">
        <v>0</v>
      </c>
    </row>
    <row r="85" spans="1:4" s="162" customFormat="1" x14ac:dyDescent="0.2">
      <c r="A85" s="160">
        <v>5590</v>
      </c>
      <c r="B85" s="162" t="s">
        <v>194</v>
      </c>
      <c r="C85" s="163">
        <f>SUM(C86:C93)</f>
        <v>0</v>
      </c>
      <c r="D85" s="163">
        <f>SUM(D86:D93)</f>
        <v>164097.49</v>
      </c>
    </row>
    <row r="86" spans="1:4" s="162" customFormat="1" x14ac:dyDescent="0.2">
      <c r="A86" s="160">
        <v>5591</v>
      </c>
      <c r="B86" s="162" t="s">
        <v>195</v>
      </c>
      <c r="C86" s="163">
        <v>0</v>
      </c>
      <c r="D86" s="163">
        <v>0</v>
      </c>
    </row>
    <row r="87" spans="1:4" s="162" customFormat="1" x14ac:dyDescent="0.2">
      <c r="A87" s="160">
        <v>5592</v>
      </c>
      <c r="B87" s="162" t="s">
        <v>196</v>
      </c>
      <c r="C87" s="163">
        <v>0</v>
      </c>
      <c r="D87" s="163">
        <v>0</v>
      </c>
    </row>
    <row r="88" spans="1:4" s="162" customFormat="1" x14ac:dyDescent="0.2">
      <c r="A88" s="160">
        <v>5593</v>
      </c>
      <c r="B88" s="162" t="s">
        <v>197</v>
      </c>
      <c r="C88" s="163">
        <v>0</v>
      </c>
      <c r="D88" s="163">
        <v>0</v>
      </c>
    </row>
    <row r="89" spans="1:4" s="162" customFormat="1" x14ac:dyDescent="0.2">
      <c r="A89" s="160">
        <v>5594</v>
      </c>
      <c r="B89" s="162" t="s">
        <v>409</v>
      </c>
      <c r="C89" s="163">
        <v>0</v>
      </c>
      <c r="D89" s="163">
        <v>0</v>
      </c>
    </row>
    <row r="90" spans="1:4" s="162" customFormat="1" x14ac:dyDescent="0.2">
      <c r="A90" s="160">
        <v>5595</v>
      </c>
      <c r="B90" s="162" t="s">
        <v>199</v>
      </c>
      <c r="C90" s="163">
        <v>0</v>
      </c>
      <c r="D90" s="163">
        <v>0</v>
      </c>
    </row>
    <row r="91" spans="1:4" s="162" customFormat="1" x14ac:dyDescent="0.2">
      <c r="A91" s="160">
        <v>5596</v>
      </c>
      <c r="B91" s="162" t="s">
        <v>90</v>
      </c>
      <c r="C91" s="163">
        <v>0</v>
      </c>
      <c r="D91" s="163">
        <v>0</v>
      </c>
    </row>
    <row r="92" spans="1:4" s="162" customFormat="1" x14ac:dyDescent="0.2">
      <c r="A92" s="160">
        <v>5597</v>
      </c>
      <c r="B92" s="162" t="s">
        <v>200</v>
      </c>
      <c r="C92" s="163">
        <v>0</v>
      </c>
      <c r="D92" s="163">
        <v>0</v>
      </c>
    </row>
    <row r="93" spans="1:4" s="162" customFormat="1" x14ac:dyDescent="0.2">
      <c r="A93" s="160">
        <v>5599</v>
      </c>
      <c r="B93" s="162" t="s">
        <v>202</v>
      </c>
      <c r="C93" s="163">
        <v>0</v>
      </c>
      <c r="D93" s="163">
        <v>164097.49</v>
      </c>
    </row>
    <row r="94" spans="1:4" s="162" customFormat="1" x14ac:dyDescent="0.2">
      <c r="A94" s="103">
        <v>5600</v>
      </c>
      <c r="B94" s="105" t="s">
        <v>203</v>
      </c>
      <c r="C94" s="136">
        <f>C95</f>
        <v>0</v>
      </c>
      <c r="D94" s="136">
        <f>D95</f>
        <v>0</v>
      </c>
    </row>
    <row r="95" spans="1:4" s="162" customFormat="1" x14ac:dyDescent="0.2">
      <c r="A95" s="160">
        <v>5610</v>
      </c>
      <c r="B95" s="162" t="s">
        <v>204</v>
      </c>
      <c r="C95" s="163">
        <f>C96</f>
        <v>0</v>
      </c>
      <c r="D95" s="163">
        <f>D96</f>
        <v>0</v>
      </c>
    </row>
    <row r="96" spans="1:4" s="162" customFormat="1" x14ac:dyDescent="0.2">
      <c r="A96" s="160">
        <v>5611</v>
      </c>
      <c r="B96" s="162" t="s">
        <v>205</v>
      </c>
      <c r="C96" s="163">
        <v>0</v>
      </c>
      <c r="D96" s="163">
        <v>0</v>
      </c>
    </row>
    <row r="97" spans="1:4" s="162" customFormat="1" x14ac:dyDescent="0.2">
      <c r="A97" s="103">
        <v>2110</v>
      </c>
      <c r="B97" s="170" t="s">
        <v>410</v>
      </c>
      <c r="C97" s="136">
        <f>SUM(C98:C102)</f>
        <v>1860625.46</v>
      </c>
      <c r="D97" s="136">
        <f>SUM(D98:D102)</f>
        <v>20028600.34</v>
      </c>
    </row>
    <row r="98" spans="1:4" s="162" customFormat="1" x14ac:dyDescent="0.2">
      <c r="A98" s="160">
        <v>2111</v>
      </c>
      <c r="B98" s="162" t="s">
        <v>411</v>
      </c>
      <c r="C98" s="163">
        <v>-310.52</v>
      </c>
      <c r="D98" s="163">
        <v>11691703.68</v>
      </c>
    </row>
    <row r="99" spans="1:4" s="162" customFormat="1" x14ac:dyDescent="0.2">
      <c r="A99" s="160">
        <v>2112</v>
      </c>
      <c r="B99" s="162" t="s">
        <v>412</v>
      </c>
      <c r="C99" s="163">
        <v>876677.27</v>
      </c>
      <c r="D99" s="163">
        <v>186842.84</v>
      </c>
    </row>
    <row r="100" spans="1:4" s="162" customFormat="1" x14ac:dyDescent="0.2">
      <c r="A100" s="160">
        <v>2112</v>
      </c>
      <c r="B100" s="162" t="s">
        <v>413</v>
      </c>
      <c r="C100" s="163">
        <v>984258.71</v>
      </c>
      <c r="D100" s="163">
        <v>8150053.8200000003</v>
      </c>
    </row>
    <row r="101" spans="1:4" s="162" customFormat="1" x14ac:dyDescent="0.2">
      <c r="A101" s="160">
        <v>2115</v>
      </c>
      <c r="B101" s="162" t="s">
        <v>414</v>
      </c>
      <c r="C101" s="163">
        <v>0</v>
      </c>
      <c r="D101" s="163">
        <v>0</v>
      </c>
    </row>
    <row r="102" spans="1:4" s="162" customFormat="1" x14ac:dyDescent="0.2">
      <c r="A102" s="160">
        <v>2114</v>
      </c>
      <c r="B102" s="162" t="s">
        <v>415</v>
      </c>
      <c r="C102" s="163">
        <v>0</v>
      </c>
      <c r="D102" s="163">
        <v>0</v>
      </c>
    </row>
    <row r="103" spans="1:4" s="162" customFormat="1" x14ac:dyDescent="0.2">
      <c r="A103" s="160"/>
      <c r="B103" s="131" t="s">
        <v>416</v>
      </c>
      <c r="C103" s="136">
        <f>+C104</f>
        <v>0</v>
      </c>
      <c r="D103" s="136">
        <f>+D104</f>
        <v>0</v>
      </c>
    </row>
    <row r="104" spans="1:4" s="162" customFormat="1" x14ac:dyDescent="0.2">
      <c r="A104" s="129">
        <v>3100</v>
      </c>
      <c r="B104" s="171" t="s">
        <v>417</v>
      </c>
      <c r="C104" s="128">
        <f>SUM(C105:C108)</f>
        <v>0</v>
      </c>
      <c r="D104" s="128">
        <f>SUM(D105:D108)</f>
        <v>0</v>
      </c>
    </row>
    <row r="105" spans="1:4" s="162" customFormat="1" x14ac:dyDescent="0.2">
      <c r="A105" s="139"/>
      <c r="B105" s="172" t="s">
        <v>418</v>
      </c>
      <c r="C105" s="169">
        <v>0</v>
      </c>
      <c r="D105" s="169">
        <v>0</v>
      </c>
    </row>
    <row r="106" spans="1:4" s="162" customFormat="1" x14ac:dyDescent="0.2">
      <c r="A106" s="139"/>
      <c r="B106" s="172" t="s">
        <v>419</v>
      </c>
      <c r="C106" s="169">
        <v>0</v>
      </c>
      <c r="D106" s="169">
        <v>0</v>
      </c>
    </row>
    <row r="107" spans="1:4" s="162" customFormat="1" x14ac:dyDescent="0.2">
      <c r="A107" s="139"/>
      <c r="B107" s="172" t="s">
        <v>420</v>
      </c>
      <c r="C107" s="169">
        <v>0</v>
      </c>
      <c r="D107" s="169">
        <v>0</v>
      </c>
    </row>
    <row r="108" spans="1:4" s="162" customFormat="1" x14ac:dyDescent="0.2">
      <c r="A108" s="139"/>
      <c r="B108" s="172" t="s">
        <v>421</v>
      </c>
      <c r="C108" s="169">
        <v>0</v>
      </c>
      <c r="D108" s="169">
        <v>0</v>
      </c>
    </row>
    <row r="109" spans="1:4" s="162" customFormat="1" x14ac:dyDescent="0.2">
      <c r="A109" s="139"/>
      <c r="B109" s="173" t="s">
        <v>422</v>
      </c>
      <c r="C109" s="128">
        <f>+C110</f>
        <v>0</v>
      </c>
      <c r="D109" s="128">
        <f>+D110</f>
        <v>0</v>
      </c>
    </row>
    <row r="110" spans="1:4" s="162" customFormat="1" x14ac:dyDescent="0.2">
      <c r="A110" s="129">
        <v>1270</v>
      </c>
      <c r="B110" s="134" t="s">
        <v>291</v>
      </c>
      <c r="C110" s="128">
        <f>+C111</f>
        <v>0</v>
      </c>
      <c r="D110" s="128">
        <f>+D111</f>
        <v>0</v>
      </c>
    </row>
    <row r="111" spans="1:4" s="162" customFormat="1" x14ac:dyDescent="0.2">
      <c r="A111" s="139">
        <v>1273</v>
      </c>
      <c r="B111" s="168" t="s">
        <v>423</v>
      </c>
      <c r="C111" s="169">
        <v>0</v>
      </c>
      <c r="D111" s="169">
        <v>0</v>
      </c>
    </row>
    <row r="112" spans="1:4" s="162" customFormat="1" x14ac:dyDescent="0.2">
      <c r="A112" s="139"/>
      <c r="B112" s="173" t="s">
        <v>424</v>
      </c>
      <c r="C112" s="128">
        <f>+C113+C135</f>
        <v>296227.49</v>
      </c>
      <c r="D112" s="128">
        <f>+D113+D135</f>
        <v>164097.49</v>
      </c>
    </row>
    <row r="113" spans="1:4" s="162" customFormat="1" x14ac:dyDescent="0.2">
      <c r="A113" s="129">
        <v>4300</v>
      </c>
      <c r="B113" s="171" t="s">
        <v>425</v>
      </c>
      <c r="C113" s="128">
        <f>C127+C114+C117+C123+C125</f>
        <v>0</v>
      </c>
      <c r="D113" s="174">
        <f>D127+D114+D117+D123+D125</f>
        <v>164097.49</v>
      </c>
    </row>
    <row r="114" spans="1:4" s="162" customFormat="1" x14ac:dyDescent="0.2">
      <c r="A114" s="129">
        <v>4310</v>
      </c>
      <c r="B114" s="171" t="s">
        <v>75</v>
      </c>
      <c r="C114" s="128">
        <f>SUM(C115:C116)</f>
        <v>0</v>
      </c>
      <c r="D114" s="128">
        <f>SUM(D115:D116)</f>
        <v>0</v>
      </c>
    </row>
    <row r="115" spans="1:4" s="162" customFormat="1" x14ac:dyDescent="0.2">
      <c r="A115" s="139">
        <v>4311</v>
      </c>
      <c r="B115" s="172" t="s">
        <v>76</v>
      </c>
      <c r="C115" s="169">
        <v>0</v>
      </c>
      <c r="D115" s="175">
        <v>0</v>
      </c>
    </row>
    <row r="116" spans="1:4" s="162" customFormat="1" x14ac:dyDescent="0.2">
      <c r="A116" s="139">
        <v>4319</v>
      </c>
      <c r="B116" s="172" t="s">
        <v>77</v>
      </c>
      <c r="C116" s="169">
        <v>0</v>
      </c>
      <c r="D116" s="175">
        <v>0</v>
      </c>
    </row>
    <row r="117" spans="1:4" s="162" customFormat="1" x14ac:dyDescent="0.2">
      <c r="A117" s="129">
        <v>4320</v>
      </c>
      <c r="B117" s="171" t="s">
        <v>78</v>
      </c>
      <c r="C117" s="128">
        <f>SUM(C118:C122)</f>
        <v>0</v>
      </c>
      <c r="D117" s="128">
        <f>SUM(D118:D122)</f>
        <v>0</v>
      </c>
    </row>
    <row r="118" spans="1:4" s="162" customFormat="1" x14ac:dyDescent="0.2">
      <c r="A118" s="139">
        <v>4321</v>
      </c>
      <c r="B118" s="172" t="s">
        <v>79</v>
      </c>
      <c r="C118" s="169">
        <v>0</v>
      </c>
      <c r="D118" s="175">
        <v>0</v>
      </c>
    </row>
    <row r="119" spans="1:4" s="162" customFormat="1" x14ac:dyDescent="0.2">
      <c r="A119" s="139">
        <v>4322</v>
      </c>
      <c r="B119" s="172" t="s">
        <v>80</v>
      </c>
      <c r="C119" s="169">
        <v>0</v>
      </c>
      <c r="D119" s="175">
        <v>0</v>
      </c>
    </row>
    <row r="120" spans="1:4" s="162" customFormat="1" x14ac:dyDescent="0.2">
      <c r="A120" s="139">
        <v>4323</v>
      </c>
      <c r="B120" s="172" t="s">
        <v>81</v>
      </c>
      <c r="C120" s="169">
        <v>0</v>
      </c>
      <c r="D120" s="175">
        <v>0</v>
      </c>
    </row>
    <row r="121" spans="1:4" s="162" customFormat="1" x14ac:dyDescent="0.2">
      <c r="A121" s="139">
        <v>4324</v>
      </c>
      <c r="B121" s="172" t="s">
        <v>82</v>
      </c>
      <c r="C121" s="169">
        <v>0</v>
      </c>
      <c r="D121" s="175">
        <v>0</v>
      </c>
    </row>
    <row r="122" spans="1:4" s="162" customFormat="1" x14ac:dyDescent="0.2">
      <c r="A122" s="139">
        <v>4325</v>
      </c>
      <c r="B122" s="172" t="s">
        <v>83</v>
      </c>
      <c r="C122" s="169">
        <v>0</v>
      </c>
      <c r="D122" s="175">
        <v>0</v>
      </c>
    </row>
    <row r="123" spans="1:4" s="162" customFormat="1" x14ac:dyDescent="0.2">
      <c r="A123" s="129">
        <v>4330</v>
      </c>
      <c r="B123" s="171" t="s">
        <v>84</v>
      </c>
      <c r="C123" s="128">
        <f>C124</f>
        <v>0</v>
      </c>
      <c r="D123" s="128">
        <f>D124</f>
        <v>0</v>
      </c>
    </row>
    <row r="124" spans="1:4" s="162" customFormat="1" x14ac:dyDescent="0.2">
      <c r="A124" s="139">
        <v>4331</v>
      </c>
      <c r="B124" s="172" t="s">
        <v>84</v>
      </c>
      <c r="C124" s="169">
        <v>0</v>
      </c>
      <c r="D124" s="175">
        <v>0</v>
      </c>
    </row>
    <row r="125" spans="1:4" s="162" customFormat="1" x14ac:dyDescent="0.2">
      <c r="A125" s="129">
        <v>4340</v>
      </c>
      <c r="B125" s="171" t="s">
        <v>85</v>
      </c>
      <c r="C125" s="128">
        <f>C126</f>
        <v>0</v>
      </c>
      <c r="D125" s="128">
        <f>D126</f>
        <v>0</v>
      </c>
    </row>
    <row r="126" spans="1:4" s="162" customFormat="1" x14ac:dyDescent="0.2">
      <c r="A126" s="139">
        <v>4341</v>
      </c>
      <c r="B126" s="172" t="s">
        <v>85</v>
      </c>
      <c r="C126" s="169">
        <v>0</v>
      </c>
      <c r="D126" s="175">
        <v>0</v>
      </c>
    </row>
    <row r="127" spans="1:4" s="162" customFormat="1" x14ac:dyDescent="0.2">
      <c r="A127" s="137">
        <v>4390</v>
      </c>
      <c r="B127" s="176" t="s">
        <v>86</v>
      </c>
      <c r="C127" s="177">
        <f>SUM(C128:C134)</f>
        <v>0</v>
      </c>
      <c r="D127" s="177">
        <f>SUM(D128:D134)</f>
        <v>164097.49</v>
      </c>
    </row>
    <row r="128" spans="1:4" s="162" customFormat="1" x14ac:dyDescent="0.2">
      <c r="A128" s="178">
        <v>4392</v>
      </c>
      <c r="B128" s="179" t="s">
        <v>87</v>
      </c>
      <c r="C128" s="180">
        <v>0</v>
      </c>
      <c r="D128" s="180">
        <v>0</v>
      </c>
    </row>
    <row r="129" spans="1:4" s="162" customFormat="1" x14ac:dyDescent="0.2">
      <c r="A129" s="178">
        <v>4393</v>
      </c>
      <c r="B129" s="179" t="s">
        <v>88</v>
      </c>
      <c r="C129" s="180">
        <v>0</v>
      </c>
      <c r="D129" s="180">
        <v>0</v>
      </c>
    </row>
    <row r="130" spans="1:4" s="162" customFormat="1" x14ac:dyDescent="0.2">
      <c r="A130" s="178">
        <v>4394</v>
      </c>
      <c r="B130" s="179" t="s">
        <v>89</v>
      </c>
      <c r="C130" s="180">
        <v>0</v>
      </c>
      <c r="D130" s="180">
        <v>0</v>
      </c>
    </row>
    <row r="131" spans="1:4" s="162" customFormat="1" x14ac:dyDescent="0.2">
      <c r="A131" s="178">
        <v>4395</v>
      </c>
      <c r="B131" s="179" t="s">
        <v>90</v>
      </c>
      <c r="C131" s="180">
        <v>0</v>
      </c>
      <c r="D131" s="180">
        <v>0</v>
      </c>
    </row>
    <row r="132" spans="1:4" s="162" customFormat="1" x14ac:dyDescent="0.2">
      <c r="A132" s="178">
        <v>4396</v>
      </c>
      <c r="B132" s="179" t="s">
        <v>91</v>
      </c>
      <c r="C132" s="180">
        <v>0</v>
      </c>
      <c r="D132" s="180">
        <v>0</v>
      </c>
    </row>
    <row r="133" spans="1:4" s="162" customFormat="1" x14ac:dyDescent="0.2">
      <c r="A133" s="178">
        <v>4397</v>
      </c>
      <c r="B133" s="179" t="s">
        <v>92</v>
      </c>
      <c r="C133" s="180">
        <v>0</v>
      </c>
      <c r="D133" s="180">
        <v>0</v>
      </c>
    </row>
    <row r="134" spans="1:4" s="162" customFormat="1" x14ac:dyDescent="0.2">
      <c r="A134" s="139">
        <v>4399</v>
      </c>
      <c r="B134" s="172" t="s">
        <v>86</v>
      </c>
      <c r="C134" s="169">
        <v>0</v>
      </c>
      <c r="D134" s="169">
        <v>164097.49</v>
      </c>
    </row>
    <row r="135" spans="1:4" s="162" customFormat="1" x14ac:dyDescent="0.2">
      <c r="A135" s="103">
        <v>1120</v>
      </c>
      <c r="B135" s="170" t="s">
        <v>426</v>
      </c>
      <c r="C135" s="136">
        <f>SUM(C136:C144)</f>
        <v>296227.49</v>
      </c>
      <c r="D135" s="136">
        <f>SUM(D136:D144)</f>
        <v>0</v>
      </c>
    </row>
    <row r="136" spans="1:4" s="162" customFormat="1" x14ac:dyDescent="0.2">
      <c r="A136" s="160">
        <v>1124</v>
      </c>
      <c r="B136" s="181" t="s">
        <v>427</v>
      </c>
      <c r="C136" s="182">
        <v>0</v>
      </c>
      <c r="D136" s="163">
        <v>0</v>
      </c>
    </row>
    <row r="137" spans="1:4" s="162" customFormat="1" x14ac:dyDescent="0.2">
      <c r="A137" s="160">
        <v>1124</v>
      </c>
      <c r="B137" s="181" t="s">
        <v>428</v>
      </c>
      <c r="C137" s="182">
        <v>0</v>
      </c>
      <c r="D137" s="163">
        <v>0</v>
      </c>
    </row>
    <row r="138" spans="1:4" s="162" customFormat="1" x14ac:dyDescent="0.2">
      <c r="A138" s="160">
        <v>1124</v>
      </c>
      <c r="B138" s="181" t="s">
        <v>429</v>
      </c>
      <c r="C138" s="182">
        <v>0</v>
      </c>
      <c r="D138" s="163">
        <v>0</v>
      </c>
    </row>
    <row r="139" spans="1:4" s="162" customFormat="1" x14ac:dyDescent="0.2">
      <c r="A139" s="160">
        <v>1124</v>
      </c>
      <c r="B139" s="181" t="s">
        <v>430</v>
      </c>
      <c r="C139" s="182">
        <v>0</v>
      </c>
      <c r="D139" s="163">
        <v>0</v>
      </c>
    </row>
    <row r="140" spans="1:4" s="162" customFormat="1" x14ac:dyDescent="0.2">
      <c r="A140" s="160">
        <v>1124</v>
      </c>
      <c r="B140" s="181" t="s">
        <v>431</v>
      </c>
      <c r="C140" s="163">
        <v>0</v>
      </c>
      <c r="D140" s="163">
        <v>0</v>
      </c>
    </row>
    <row r="141" spans="1:4" s="162" customFormat="1" x14ac:dyDescent="0.2">
      <c r="A141" s="160">
        <v>1124</v>
      </c>
      <c r="B141" s="181" t="s">
        <v>432</v>
      </c>
      <c r="C141" s="163">
        <v>0</v>
      </c>
      <c r="D141" s="163">
        <v>0</v>
      </c>
    </row>
    <row r="142" spans="1:4" s="162" customFormat="1" x14ac:dyDescent="0.2">
      <c r="A142" s="160">
        <v>1122</v>
      </c>
      <c r="B142" s="181" t="s">
        <v>433</v>
      </c>
      <c r="C142" s="163">
        <v>4710.04</v>
      </c>
      <c r="D142" s="163">
        <v>0</v>
      </c>
    </row>
    <row r="143" spans="1:4" s="162" customFormat="1" x14ac:dyDescent="0.2">
      <c r="A143" s="160">
        <v>1122</v>
      </c>
      <c r="B143" s="181" t="s">
        <v>434</v>
      </c>
      <c r="C143" s="182">
        <v>291517.45</v>
      </c>
      <c r="D143" s="163">
        <v>0</v>
      </c>
    </row>
    <row r="144" spans="1:4" s="162" customFormat="1" x14ac:dyDescent="0.2">
      <c r="A144" s="160">
        <v>1122</v>
      </c>
      <c r="B144" s="181" t="s">
        <v>435</v>
      </c>
      <c r="C144" s="163">
        <v>0</v>
      </c>
      <c r="D144" s="163">
        <v>0</v>
      </c>
    </row>
    <row r="145" spans="1:4" s="162" customFormat="1" x14ac:dyDescent="0.2">
      <c r="A145" s="160"/>
      <c r="B145" s="183" t="s">
        <v>436</v>
      </c>
      <c r="C145" s="136">
        <f>C48+C49+C103-C109-C112</f>
        <v>168596878.78</v>
      </c>
      <c r="D145" s="136">
        <f>D48+D49+D103-D109-D112</f>
        <v>137929918.61999997</v>
      </c>
    </row>
    <row r="146" spans="1:4" s="162" customFormat="1" x14ac:dyDescent="0.2"/>
    <row r="147" spans="1:4" s="162" customFormat="1" x14ac:dyDescent="0.2">
      <c r="B147" s="162" t="s">
        <v>206</v>
      </c>
    </row>
    <row r="148" spans="1:4" s="162" customFormat="1" x14ac:dyDescent="0.2"/>
    <row r="149" spans="1:4" s="162" customFormat="1" x14ac:dyDescent="0.2"/>
    <row r="150" spans="1:4" s="162" customFormat="1" x14ac:dyDescent="0.2"/>
    <row r="151" spans="1:4" s="162" customFormat="1" x14ac:dyDescent="0.2">
      <c r="A151" s="167"/>
      <c r="B151" s="167"/>
      <c r="C151" s="167"/>
      <c r="D151" s="167"/>
    </row>
    <row r="152" spans="1:4" s="162" customFormat="1" x14ac:dyDescent="0.2">
      <c r="A152" s="167"/>
      <c r="B152" s="156" t="s">
        <v>542</v>
      </c>
      <c r="C152" s="156" t="s">
        <v>543</v>
      </c>
      <c r="D152" s="167"/>
    </row>
    <row r="153" spans="1:4" s="162" customFormat="1" ht="12.75" x14ac:dyDescent="0.2">
      <c r="A153" s="167"/>
      <c r="B153" s="164" t="s">
        <v>544</v>
      </c>
      <c r="C153" s="165" t="s">
        <v>545</v>
      </c>
      <c r="D153" s="167"/>
    </row>
    <row r="154" spans="1:4" s="162" customFormat="1" ht="12.75" x14ac:dyDescent="0.2">
      <c r="A154" s="167"/>
      <c r="B154" s="164" t="s">
        <v>546</v>
      </c>
      <c r="C154" s="165" t="s">
        <v>547</v>
      </c>
      <c r="D154" s="167"/>
    </row>
    <row r="155" spans="1:4" s="162" customFormat="1" x14ac:dyDescent="0.2">
      <c r="A155" s="167"/>
      <c r="B155" s="166"/>
      <c r="C155" s="166"/>
      <c r="D155" s="167"/>
    </row>
    <row r="156" spans="1:4" s="162" customFormat="1" x14ac:dyDescent="0.2"/>
    <row r="157" spans="1:4" s="162" customFormat="1" x14ac:dyDescent="0.2"/>
    <row r="158" spans="1:4" s="162" customFormat="1" x14ac:dyDescent="0.2"/>
    <row r="159" spans="1:4" s="162" customFormat="1" x14ac:dyDescent="0.2"/>
    <row r="160" spans="1:4" s="162" customFormat="1" x14ac:dyDescent="0.2"/>
    <row r="161" s="162" customFormat="1" x14ac:dyDescent="0.2"/>
    <row r="162" s="162" customFormat="1" x14ac:dyDescent="0.2"/>
    <row r="163" s="162" customFormat="1" x14ac:dyDescent="0.2"/>
    <row r="164" s="162" customFormat="1" x14ac:dyDescent="0.2"/>
    <row r="165" s="162" customFormat="1" x14ac:dyDescent="0.2"/>
    <row r="166" s="162" customFormat="1" x14ac:dyDescent="0.2"/>
    <row r="167" s="162" customFormat="1" x14ac:dyDescent="0.2"/>
    <row r="168" s="162" customFormat="1" x14ac:dyDescent="0.2"/>
    <row r="169" s="162" customFormat="1" x14ac:dyDescent="0.2"/>
    <row r="170" s="162" customFormat="1" x14ac:dyDescent="0.2"/>
    <row r="171" s="162" customFormat="1" x14ac:dyDescent="0.2"/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dataValidations count="3">
    <dataValidation allowBlank="1" showInputMessage="1" showErrorMessage="1" prompt="Importe final del periodo que corresponde la información financiera trimestral que se presenta." sqref="C47 C8 D64:D65 D55:D62 C20" xr:uid="{47DAA526-536A-4BAF-B7D0-601C9EAE0BF6}"/>
    <dataValidation allowBlank="1" showInputMessage="1" showErrorMessage="1" prompt="Saldo al 31 de diciembre del año anterior que se presenta" sqref="D8 D47 D20" xr:uid="{649CE5FD-E522-49C4-8244-58C9EAE95FC6}"/>
    <dataValidation allowBlank="1" showInputMessage="1" showErrorMessage="1" prompt="Importe del trimestre anterior" sqref="D63 D54 C49:D49 C54:C65" xr:uid="{6350CF8E-359D-4502-8E67-A83C1509CC91}"/>
  </dataValidations>
  <pageMargins left="0.70866141732283472" right="0.70866141732283472" top="0.74803149606299213" bottom="0.74803149606299213" header="0.31496062992125984" footer="0.31496062992125984"/>
  <pageSetup scale="83" fitToHeight="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96B545-E55D-4A3E-A172-F8B73E2A0932}">
  <sheetPr codeName="Hoja14">
    <tabColor rgb="FF002060"/>
    <pageSetUpPr fitToPage="1"/>
  </sheetPr>
  <dimension ref="A1:D30"/>
  <sheetViews>
    <sheetView showGridLines="0" zoomScaleNormal="100" zoomScaleSheetLayoutView="100" workbookViewId="0">
      <selection activeCell="A6" sqref="A1:A1048576"/>
    </sheetView>
  </sheetViews>
  <sheetFormatPr baseColWidth="10" defaultColWidth="11.42578125" defaultRowHeight="11.25" x14ac:dyDescent="0.2"/>
  <cols>
    <col min="1" max="1" width="6.7109375" style="32" customWidth="1"/>
    <col min="2" max="2" width="73" style="32" customWidth="1"/>
    <col min="3" max="3" width="31" style="32" customWidth="1"/>
    <col min="4" max="4" width="17.28515625" style="32" customWidth="1"/>
    <col min="5" max="16384" width="11.42578125" style="32"/>
  </cols>
  <sheetData>
    <row r="1" spans="1:4" x14ac:dyDescent="0.2">
      <c r="A1" s="29" t="s">
        <v>0</v>
      </c>
      <c r="B1" s="30"/>
      <c r="C1" s="31"/>
    </row>
    <row r="2" spans="1:4" x14ac:dyDescent="0.2">
      <c r="A2" s="33" t="s">
        <v>437</v>
      </c>
      <c r="B2" s="34"/>
      <c r="C2" s="35"/>
    </row>
    <row r="3" spans="1:4" x14ac:dyDescent="0.2">
      <c r="A3" s="33" t="s">
        <v>5</v>
      </c>
      <c r="B3" s="34"/>
      <c r="C3" s="35"/>
    </row>
    <row r="4" spans="1:4" x14ac:dyDescent="0.2">
      <c r="A4" s="36" t="s">
        <v>438</v>
      </c>
      <c r="B4" s="37"/>
      <c r="C4" s="38"/>
    </row>
    <row r="5" spans="1:4" customFormat="1" ht="9.75" customHeight="1" x14ac:dyDescent="0.25">
      <c r="A5" s="39" t="s">
        <v>439</v>
      </c>
      <c r="B5" s="40"/>
      <c r="C5" s="41">
        <v>2024</v>
      </c>
    </row>
    <row r="6" spans="1:4" ht="12.75" x14ac:dyDescent="0.2">
      <c r="A6" s="42" t="s">
        <v>440</v>
      </c>
      <c r="B6" s="42"/>
      <c r="C6" s="43">
        <v>831663214.94000006</v>
      </c>
      <c r="D6" s="44">
        <f>+C6-[1]R!E31</f>
        <v>0</v>
      </c>
    </row>
    <row r="7" spans="1:4" x14ac:dyDescent="0.2">
      <c r="B7" s="45"/>
      <c r="C7" s="46"/>
    </row>
    <row r="8" spans="1:4" x14ac:dyDescent="0.2">
      <c r="A8" s="47" t="s">
        <v>441</v>
      </c>
      <c r="B8" s="45"/>
      <c r="C8" s="48">
        <f>SUM(C9:C14)</f>
        <v>0</v>
      </c>
    </row>
    <row r="9" spans="1:4" x14ac:dyDescent="0.2">
      <c r="A9" s="49" t="s">
        <v>442</v>
      </c>
      <c r="B9" s="50" t="s">
        <v>75</v>
      </c>
      <c r="C9" s="51">
        <v>0</v>
      </c>
    </row>
    <row r="10" spans="1:4" x14ac:dyDescent="0.2">
      <c r="A10" s="52" t="s">
        <v>443</v>
      </c>
      <c r="B10" s="53" t="s">
        <v>444</v>
      </c>
      <c r="C10" s="51">
        <v>0</v>
      </c>
    </row>
    <row r="11" spans="1:4" x14ac:dyDescent="0.2">
      <c r="A11" s="52" t="s">
        <v>445</v>
      </c>
      <c r="B11" s="53" t="s">
        <v>84</v>
      </c>
      <c r="C11" s="51">
        <v>0</v>
      </c>
    </row>
    <row r="12" spans="1:4" x14ac:dyDescent="0.2">
      <c r="A12" s="52" t="s">
        <v>446</v>
      </c>
      <c r="B12" s="53" t="s">
        <v>85</v>
      </c>
      <c r="C12" s="51">
        <v>0</v>
      </c>
    </row>
    <row r="13" spans="1:4" x14ac:dyDescent="0.2">
      <c r="A13" s="52" t="s">
        <v>447</v>
      </c>
      <c r="B13" s="53" t="s">
        <v>86</v>
      </c>
      <c r="C13" s="51">
        <v>0</v>
      </c>
    </row>
    <row r="14" spans="1:4" x14ac:dyDescent="0.2">
      <c r="A14" s="54" t="s">
        <v>448</v>
      </c>
      <c r="B14" s="55" t="s">
        <v>449</v>
      </c>
      <c r="C14" s="51">
        <v>0</v>
      </c>
    </row>
    <row r="15" spans="1:4" x14ac:dyDescent="0.2">
      <c r="B15" s="56"/>
      <c r="C15" s="57"/>
    </row>
    <row r="16" spans="1:4" x14ac:dyDescent="0.2">
      <c r="A16" s="47" t="s">
        <v>450</v>
      </c>
      <c r="B16" s="45"/>
      <c r="C16" s="48">
        <f>SUM(C17:C19)</f>
        <v>0</v>
      </c>
    </row>
    <row r="17" spans="1:4" x14ac:dyDescent="0.2">
      <c r="A17" s="58">
        <v>3.1</v>
      </c>
      <c r="B17" s="53" t="s">
        <v>451</v>
      </c>
      <c r="C17" s="51">
        <v>0</v>
      </c>
    </row>
    <row r="18" spans="1:4" x14ac:dyDescent="0.2">
      <c r="A18" s="59">
        <v>3.2</v>
      </c>
      <c r="B18" s="53" t="s">
        <v>452</v>
      </c>
      <c r="C18" s="51">
        <v>0</v>
      </c>
    </row>
    <row r="19" spans="1:4" x14ac:dyDescent="0.2">
      <c r="A19" s="59">
        <v>3.3</v>
      </c>
      <c r="B19" s="55" t="s">
        <v>453</v>
      </c>
      <c r="C19" s="60">
        <v>0</v>
      </c>
    </row>
    <row r="20" spans="1:4" x14ac:dyDescent="0.2">
      <c r="A20" s="61"/>
      <c r="B20" s="62"/>
      <c r="C20" s="63"/>
    </row>
    <row r="21" spans="1:4" x14ac:dyDescent="0.2">
      <c r="A21" s="64" t="s">
        <v>454</v>
      </c>
      <c r="B21" s="64"/>
      <c r="C21" s="43">
        <v>831663214.94000006</v>
      </c>
    </row>
    <row r="22" spans="1:4" x14ac:dyDescent="0.2">
      <c r="C22" s="65"/>
    </row>
    <row r="23" spans="1:4" ht="15" x14ac:dyDescent="0.25">
      <c r="A23"/>
      <c r="B23" s="32" t="s">
        <v>206</v>
      </c>
      <c r="C23"/>
    </row>
    <row r="25" spans="1:4" x14ac:dyDescent="0.2">
      <c r="A25" s="149"/>
      <c r="B25" s="149"/>
      <c r="C25" s="149"/>
      <c r="D25" s="142"/>
    </row>
    <row r="26" spans="1:4" ht="15" x14ac:dyDescent="0.25">
      <c r="A26" s="147"/>
      <c r="B26" s="148"/>
      <c r="C26" s="148"/>
      <c r="D26" s="142"/>
    </row>
    <row r="27" spans="1:4" ht="15" x14ac:dyDescent="0.25">
      <c r="A27" s="147"/>
      <c r="B27" s="151" t="s">
        <v>542</v>
      </c>
      <c r="C27" s="150" t="s">
        <v>549</v>
      </c>
      <c r="D27" s="142"/>
    </row>
    <row r="28" spans="1:4" ht="15" x14ac:dyDescent="0.25">
      <c r="A28" s="147"/>
      <c r="B28" s="154" t="s">
        <v>544</v>
      </c>
      <c r="C28" s="153" t="s">
        <v>545</v>
      </c>
      <c r="D28" s="142"/>
    </row>
    <row r="29" spans="1:4" ht="15" x14ac:dyDescent="0.25">
      <c r="A29" s="147"/>
      <c r="B29" s="154" t="s">
        <v>546</v>
      </c>
      <c r="C29" s="153" t="s">
        <v>547</v>
      </c>
      <c r="D29" s="142"/>
    </row>
    <row r="30" spans="1:4" ht="15" x14ac:dyDescent="0.25">
      <c r="A30" s="147"/>
      <c r="B30" s="152"/>
      <c r="C30" s="152"/>
      <c r="D30" s="142"/>
    </row>
  </sheetData>
  <mergeCells count="5">
    <mergeCell ref="A1:C1"/>
    <mergeCell ref="A2:C2"/>
    <mergeCell ref="A3:C3"/>
    <mergeCell ref="A4:C4"/>
    <mergeCell ref="A5:B5"/>
  </mergeCells>
  <pageMargins left="0.70866141732283472" right="0.70866141732283472" top="0.74803149606299213" bottom="0.74803149606299213" header="0.31496062992125984" footer="0.31496062992125984"/>
  <pageSetup scale="9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40D3DF-F120-4C03-BB2D-FCE377301F27}">
  <sheetPr codeName="Hoja15">
    <tabColor rgb="FF002060"/>
    <pageSetUpPr fitToPage="1"/>
  </sheetPr>
  <dimension ref="A1:E48"/>
  <sheetViews>
    <sheetView showGridLines="0" topLeftCell="A8" zoomScaleNormal="100" zoomScaleSheetLayoutView="96" workbookViewId="0">
      <selection activeCell="C56" sqref="C56"/>
    </sheetView>
  </sheetViews>
  <sheetFormatPr baseColWidth="10" defaultColWidth="11.42578125" defaultRowHeight="11.25" x14ac:dyDescent="0.2"/>
  <cols>
    <col min="1" max="1" width="4" style="109" customWidth="1"/>
    <col min="2" max="2" width="5.85546875" style="32" customWidth="1"/>
    <col min="3" max="3" width="79.140625" style="32" customWidth="1"/>
    <col min="4" max="4" width="44" style="32" customWidth="1"/>
    <col min="5" max="16384" width="11.42578125" style="32"/>
  </cols>
  <sheetData>
    <row r="1" spans="2:5" s="69" customFormat="1" ht="11.25" customHeight="1" x14ac:dyDescent="0.25">
      <c r="B1" s="66" t="s">
        <v>0</v>
      </c>
      <c r="C1" s="67"/>
      <c r="D1" s="68"/>
    </row>
    <row r="2" spans="2:5" s="69" customFormat="1" ht="11.25" customHeight="1" x14ac:dyDescent="0.25">
      <c r="B2" s="70" t="s">
        <v>455</v>
      </c>
      <c r="C2" s="71"/>
      <c r="D2" s="72"/>
    </row>
    <row r="3" spans="2:5" s="69" customFormat="1" ht="11.25" customHeight="1" x14ac:dyDescent="0.25">
      <c r="B3" s="70" t="s">
        <v>5</v>
      </c>
      <c r="C3" s="71"/>
      <c r="D3" s="72"/>
    </row>
    <row r="4" spans="2:5" x14ac:dyDescent="0.2">
      <c r="B4" s="36" t="s">
        <v>438</v>
      </c>
      <c r="C4" s="37"/>
      <c r="D4" s="38"/>
    </row>
    <row r="5" spans="2:5" ht="11.25" customHeight="1" x14ac:dyDescent="0.2">
      <c r="B5" s="73" t="s">
        <v>439</v>
      </c>
      <c r="C5" s="74"/>
      <c r="D5" s="75">
        <v>2024</v>
      </c>
      <c r="E5" s="69"/>
    </row>
    <row r="6" spans="2:5" ht="12.75" x14ac:dyDescent="0.2">
      <c r="B6" s="76" t="s">
        <v>456</v>
      </c>
      <c r="C6" s="42"/>
      <c r="D6" s="77">
        <v>686175430.17999995</v>
      </c>
      <c r="E6" s="44">
        <f>+D6-[1]CA!E24</f>
        <v>0</v>
      </c>
    </row>
    <row r="7" spans="2:5" x14ac:dyDescent="0.2">
      <c r="B7" s="78"/>
      <c r="C7" s="79"/>
      <c r="D7" s="80"/>
    </row>
    <row r="8" spans="2:5" x14ac:dyDescent="0.2">
      <c r="B8" s="47" t="s">
        <v>457</v>
      </c>
      <c r="C8" s="81"/>
      <c r="D8" s="48">
        <f>SUM(D9:D29)</f>
        <v>21544696.050000001</v>
      </c>
    </row>
    <row r="9" spans="2:5" x14ac:dyDescent="0.2">
      <c r="B9" s="82">
        <v>2.1</v>
      </c>
      <c r="C9" s="83" t="s">
        <v>106</v>
      </c>
      <c r="D9" s="84">
        <v>0</v>
      </c>
    </row>
    <row r="10" spans="2:5" x14ac:dyDescent="0.2">
      <c r="B10" s="82">
        <v>2.2000000000000002</v>
      </c>
      <c r="C10" s="83" t="s">
        <v>103</v>
      </c>
      <c r="D10" s="84">
        <v>0</v>
      </c>
    </row>
    <row r="11" spans="2:5" x14ac:dyDescent="0.2">
      <c r="B11" s="85">
        <v>2.2999999999999998</v>
      </c>
      <c r="C11" s="86" t="s">
        <v>272</v>
      </c>
      <c r="D11" s="84">
        <v>6546824.5300000003</v>
      </c>
    </row>
    <row r="12" spans="2:5" x14ac:dyDescent="0.2">
      <c r="B12" s="85">
        <v>2.4</v>
      </c>
      <c r="C12" s="86" t="s">
        <v>273</v>
      </c>
      <c r="D12" s="84">
        <v>7535593.1399999997</v>
      </c>
    </row>
    <row r="13" spans="2:5" x14ac:dyDescent="0.2">
      <c r="B13" s="85">
        <v>2.5</v>
      </c>
      <c r="C13" s="86" t="s">
        <v>274</v>
      </c>
      <c r="D13" s="84">
        <v>690471.42</v>
      </c>
    </row>
    <row r="14" spans="2:5" x14ac:dyDescent="0.2">
      <c r="B14" s="85">
        <v>2.6</v>
      </c>
      <c r="C14" s="86" t="s">
        <v>275</v>
      </c>
      <c r="D14" s="84">
        <v>4154300</v>
      </c>
    </row>
    <row r="15" spans="2:5" x14ac:dyDescent="0.2">
      <c r="B15" s="85">
        <v>2.7</v>
      </c>
      <c r="C15" s="86" t="s">
        <v>276</v>
      </c>
      <c r="D15" s="84">
        <v>0</v>
      </c>
    </row>
    <row r="16" spans="2:5" x14ac:dyDescent="0.2">
      <c r="B16" s="85">
        <v>2.8</v>
      </c>
      <c r="C16" s="86" t="s">
        <v>277</v>
      </c>
      <c r="D16" s="84">
        <v>2617506.96</v>
      </c>
    </row>
    <row r="17" spans="2:4" x14ac:dyDescent="0.2">
      <c r="B17" s="85">
        <v>2.9</v>
      </c>
      <c r="C17" s="86" t="s">
        <v>279</v>
      </c>
      <c r="D17" s="84">
        <v>0</v>
      </c>
    </row>
    <row r="18" spans="2:4" x14ac:dyDescent="0.2">
      <c r="B18" s="85" t="s">
        <v>458</v>
      </c>
      <c r="C18" s="86" t="s">
        <v>459</v>
      </c>
      <c r="D18" s="84">
        <v>0</v>
      </c>
    </row>
    <row r="19" spans="2:4" x14ac:dyDescent="0.2">
      <c r="B19" s="85" t="s">
        <v>460</v>
      </c>
      <c r="C19" s="86" t="s">
        <v>285</v>
      </c>
      <c r="D19" s="84">
        <v>0</v>
      </c>
    </row>
    <row r="20" spans="2:4" x14ac:dyDescent="0.2">
      <c r="B20" s="85" t="s">
        <v>461</v>
      </c>
      <c r="C20" s="86" t="s">
        <v>462</v>
      </c>
      <c r="D20" s="84">
        <v>0</v>
      </c>
    </row>
    <row r="21" spans="2:4" x14ac:dyDescent="0.2">
      <c r="B21" s="85" t="s">
        <v>463</v>
      </c>
      <c r="C21" s="86" t="s">
        <v>464</v>
      </c>
      <c r="D21" s="84">
        <v>0</v>
      </c>
    </row>
    <row r="22" spans="2:4" x14ac:dyDescent="0.2">
      <c r="B22" s="85" t="s">
        <v>465</v>
      </c>
      <c r="C22" s="86" t="s">
        <v>466</v>
      </c>
      <c r="D22" s="84">
        <v>0</v>
      </c>
    </row>
    <row r="23" spans="2:4" x14ac:dyDescent="0.2">
      <c r="B23" s="85" t="s">
        <v>467</v>
      </c>
      <c r="C23" s="86" t="s">
        <v>468</v>
      </c>
      <c r="D23" s="84">
        <v>0</v>
      </c>
    </row>
    <row r="24" spans="2:4" x14ac:dyDescent="0.2">
      <c r="B24" s="85" t="s">
        <v>469</v>
      </c>
      <c r="C24" s="86" t="s">
        <v>470</v>
      </c>
      <c r="D24" s="84">
        <v>0</v>
      </c>
    </row>
    <row r="25" spans="2:4" x14ac:dyDescent="0.2">
      <c r="B25" s="85" t="s">
        <v>471</v>
      </c>
      <c r="C25" s="86" t="s">
        <v>472</v>
      </c>
      <c r="D25" s="84">
        <v>0</v>
      </c>
    </row>
    <row r="26" spans="2:4" x14ac:dyDescent="0.2">
      <c r="B26" s="85" t="s">
        <v>473</v>
      </c>
      <c r="C26" s="86" t="s">
        <v>474</v>
      </c>
      <c r="D26" s="84">
        <v>0</v>
      </c>
    </row>
    <row r="27" spans="2:4" x14ac:dyDescent="0.2">
      <c r="B27" s="85" t="s">
        <v>475</v>
      </c>
      <c r="C27" s="86" t="s">
        <v>476</v>
      </c>
      <c r="D27" s="84">
        <v>0</v>
      </c>
    </row>
    <row r="28" spans="2:4" x14ac:dyDescent="0.2">
      <c r="B28" s="85" t="s">
        <v>477</v>
      </c>
      <c r="C28" s="86" t="s">
        <v>478</v>
      </c>
      <c r="D28" s="84">
        <v>0</v>
      </c>
    </row>
    <row r="29" spans="2:4" x14ac:dyDescent="0.2">
      <c r="B29" s="85" t="s">
        <v>479</v>
      </c>
      <c r="C29" s="83" t="s">
        <v>480</v>
      </c>
      <c r="D29" s="84">
        <v>0</v>
      </c>
    </row>
    <row r="30" spans="2:4" x14ac:dyDescent="0.2">
      <c r="B30" s="87"/>
      <c r="C30" s="88"/>
      <c r="D30" s="89"/>
    </row>
    <row r="31" spans="2:4" x14ac:dyDescent="0.2">
      <c r="B31" s="90" t="s">
        <v>481</v>
      </c>
      <c r="C31" s="91"/>
      <c r="D31" s="92">
        <f>SUM(D32:D38)</f>
        <v>1524163.72</v>
      </c>
    </row>
    <row r="32" spans="2:4" x14ac:dyDescent="0.2">
      <c r="B32" s="85" t="s">
        <v>482</v>
      </c>
      <c r="C32" s="86" t="s">
        <v>176</v>
      </c>
      <c r="D32" s="84">
        <v>1524163.72</v>
      </c>
    </row>
    <row r="33" spans="2:5" x14ac:dyDescent="0.2">
      <c r="B33" s="85" t="s">
        <v>483</v>
      </c>
      <c r="C33" s="86" t="s">
        <v>185</v>
      </c>
      <c r="D33" s="84">
        <v>0</v>
      </c>
    </row>
    <row r="34" spans="2:5" x14ac:dyDescent="0.2">
      <c r="B34" s="85" t="s">
        <v>484</v>
      </c>
      <c r="C34" s="86" t="s">
        <v>188</v>
      </c>
      <c r="D34" s="84">
        <v>0</v>
      </c>
    </row>
    <row r="35" spans="2:5" x14ac:dyDescent="0.2">
      <c r="B35" s="85" t="s">
        <v>485</v>
      </c>
      <c r="C35" s="86" t="s">
        <v>194</v>
      </c>
      <c r="D35" s="84">
        <v>0</v>
      </c>
    </row>
    <row r="36" spans="2:5" x14ac:dyDescent="0.2">
      <c r="B36" s="85" t="s">
        <v>486</v>
      </c>
      <c r="C36" s="86" t="s">
        <v>204</v>
      </c>
      <c r="D36" s="84">
        <v>0</v>
      </c>
    </row>
    <row r="37" spans="2:5" x14ac:dyDescent="0.2">
      <c r="B37" s="85" t="s">
        <v>487</v>
      </c>
      <c r="C37" s="86" t="s">
        <v>488</v>
      </c>
      <c r="D37" s="84">
        <v>0</v>
      </c>
    </row>
    <row r="38" spans="2:5" x14ac:dyDescent="0.2">
      <c r="B38" s="85" t="s">
        <v>489</v>
      </c>
      <c r="C38" s="83" t="s">
        <v>490</v>
      </c>
      <c r="D38" s="93">
        <v>0</v>
      </c>
    </row>
    <row r="39" spans="2:5" x14ac:dyDescent="0.2">
      <c r="B39" s="78"/>
      <c r="C39" s="94"/>
      <c r="D39" s="95"/>
    </row>
    <row r="40" spans="2:5" x14ac:dyDescent="0.2">
      <c r="B40" s="96" t="s">
        <v>491</v>
      </c>
      <c r="C40" s="42"/>
      <c r="D40" s="43">
        <f>D6-D8+D31</f>
        <v>666154897.85000002</v>
      </c>
      <c r="E40" s="97"/>
    </row>
    <row r="42" spans="2:5" x14ac:dyDescent="0.2">
      <c r="C42" s="32" t="s">
        <v>206</v>
      </c>
    </row>
    <row r="45" spans="2:5" ht="15" x14ac:dyDescent="0.25">
      <c r="B45" s="140"/>
      <c r="C45" s="141"/>
      <c r="D45" s="141"/>
      <c r="E45" s="140"/>
    </row>
    <row r="46" spans="2:5" ht="15" x14ac:dyDescent="0.25">
      <c r="B46" s="140"/>
      <c r="C46" s="144" t="s">
        <v>542</v>
      </c>
      <c r="D46" s="143" t="s">
        <v>548</v>
      </c>
      <c r="E46" s="109"/>
    </row>
    <row r="47" spans="2:5" ht="12.75" x14ac:dyDescent="0.2">
      <c r="B47" s="142"/>
      <c r="C47" s="146" t="s">
        <v>544</v>
      </c>
      <c r="D47" s="145" t="s">
        <v>545</v>
      </c>
      <c r="E47" s="109"/>
    </row>
    <row r="48" spans="2:5" ht="12.75" x14ac:dyDescent="0.2">
      <c r="B48" s="142"/>
      <c r="C48" s="146" t="s">
        <v>546</v>
      </c>
      <c r="D48" s="145" t="s">
        <v>547</v>
      </c>
      <c r="E48" s="109"/>
    </row>
  </sheetData>
  <mergeCells count="5">
    <mergeCell ref="B1:D1"/>
    <mergeCell ref="B2:D2"/>
    <mergeCell ref="B3:D3"/>
    <mergeCell ref="B4:D4"/>
    <mergeCell ref="B5:C5"/>
  </mergeCells>
  <pageMargins left="0.70866141732283472" right="0.70866141732283472" top="0.74803149606299213" bottom="0.74803149606299213" header="0.31496062992125984" footer="0.31496062992125984"/>
  <pageSetup scale="84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047DF6-0ABE-43B0-91E5-F55DBF81E758}">
  <sheetPr codeName="Hoja16">
    <tabColor rgb="FF002060"/>
    <pageSetUpPr fitToPage="1"/>
  </sheetPr>
  <dimension ref="A1:AG99"/>
  <sheetViews>
    <sheetView zoomScaleNormal="100" zoomScaleSheetLayoutView="86" workbookViewId="0">
      <selection activeCell="A5" sqref="A1:A1048576"/>
    </sheetView>
  </sheetViews>
  <sheetFormatPr baseColWidth="10" defaultColWidth="9.140625" defaultRowHeight="11.25" x14ac:dyDescent="0.2"/>
  <cols>
    <col min="1" max="1" width="10" style="23" customWidth="1"/>
    <col min="2" max="2" width="68.5703125" style="23" bestFit="1" customWidth="1"/>
    <col min="3" max="3" width="17.42578125" style="23" bestFit="1" customWidth="1"/>
    <col min="4" max="4" width="15.7109375" style="23" customWidth="1"/>
    <col min="5" max="5" width="15.5703125" style="23" customWidth="1"/>
    <col min="6" max="6" width="9.5703125" style="23" customWidth="1"/>
    <col min="7" max="7" width="20.5703125" style="23" customWidth="1"/>
    <col min="8" max="8" width="10" style="23" customWidth="1"/>
    <col min="9" max="9" width="11" style="23" customWidth="1"/>
    <col min="10" max="10" width="14.5703125" style="23" customWidth="1"/>
    <col min="11" max="11" width="4.140625" style="23" customWidth="1"/>
    <col min="12" max="16384" width="9.140625" style="23"/>
  </cols>
  <sheetData>
    <row r="1" spans="1:33" ht="18.95" customHeight="1" x14ac:dyDescent="0.2">
      <c r="A1" s="20" t="s">
        <v>0</v>
      </c>
      <c r="B1" s="98"/>
      <c r="C1" s="98"/>
      <c r="D1" s="98"/>
      <c r="E1" s="98"/>
      <c r="F1" s="98"/>
      <c r="G1" s="21" t="s">
        <v>1</v>
      </c>
      <c r="H1" s="22">
        <v>2024</v>
      </c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111"/>
      <c r="V1" s="111"/>
      <c r="W1" s="111"/>
      <c r="X1" s="111"/>
      <c r="Y1" s="111"/>
      <c r="Z1" s="111"/>
      <c r="AA1" s="111"/>
      <c r="AB1" s="111"/>
      <c r="AC1" s="111"/>
      <c r="AD1" s="111"/>
      <c r="AE1" s="111"/>
      <c r="AF1" s="111"/>
      <c r="AG1" s="111"/>
    </row>
    <row r="2" spans="1:33" ht="18.95" customHeight="1" x14ac:dyDescent="0.2">
      <c r="A2" s="20" t="s">
        <v>492</v>
      </c>
      <c r="B2" s="98"/>
      <c r="C2" s="98"/>
      <c r="D2" s="98"/>
      <c r="E2" s="98"/>
      <c r="F2" s="98"/>
      <c r="G2" s="21" t="s">
        <v>3</v>
      </c>
      <c r="H2" s="22" t="s">
        <v>4</v>
      </c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1"/>
      <c r="Y2" s="111"/>
      <c r="Z2" s="111"/>
      <c r="AA2" s="111"/>
      <c r="AB2" s="111"/>
      <c r="AC2" s="111"/>
      <c r="AD2" s="111"/>
      <c r="AE2" s="111"/>
      <c r="AF2" s="111"/>
      <c r="AG2" s="111"/>
    </row>
    <row r="3" spans="1:33" ht="18.95" customHeight="1" x14ac:dyDescent="0.2">
      <c r="A3" s="99" t="s">
        <v>5</v>
      </c>
      <c r="B3" s="100"/>
      <c r="C3" s="100"/>
      <c r="D3" s="100"/>
      <c r="E3" s="100"/>
      <c r="F3" s="100"/>
      <c r="G3" s="21" t="s">
        <v>6</v>
      </c>
      <c r="H3" s="22">
        <v>3</v>
      </c>
      <c r="I3" s="111"/>
      <c r="J3" s="111"/>
      <c r="K3" s="111"/>
      <c r="L3" s="111"/>
      <c r="M3" s="111"/>
      <c r="N3" s="111"/>
      <c r="O3" s="111"/>
      <c r="P3" s="111"/>
      <c r="Q3" s="111"/>
      <c r="R3" s="111"/>
      <c r="S3" s="111"/>
      <c r="T3" s="111"/>
      <c r="U3" s="111"/>
      <c r="V3" s="111"/>
      <c r="W3" s="111"/>
      <c r="X3" s="111"/>
      <c r="Y3" s="111"/>
      <c r="Z3" s="111"/>
      <c r="AA3" s="111"/>
      <c r="AB3" s="111"/>
      <c r="AC3" s="111"/>
      <c r="AD3" s="111"/>
      <c r="AE3" s="111"/>
      <c r="AF3" s="111"/>
      <c r="AG3" s="111"/>
    </row>
    <row r="4" spans="1:33" x14ac:dyDescent="0.2">
      <c r="A4" s="99" t="str">
        <f>'[2]Notas a los Edos Financieros'!A4</f>
        <v>(Cifras en Pesos)</v>
      </c>
      <c r="B4" s="100"/>
      <c r="C4" s="100"/>
      <c r="D4" s="100"/>
      <c r="E4" s="100"/>
      <c r="F4" s="100"/>
      <c r="G4" s="101"/>
      <c r="H4" s="101"/>
      <c r="I4" s="111"/>
      <c r="J4" s="111"/>
      <c r="K4" s="111"/>
      <c r="L4" s="111"/>
      <c r="M4" s="111"/>
      <c r="N4" s="111"/>
      <c r="O4" s="111"/>
      <c r="P4" s="111"/>
      <c r="Q4" s="111"/>
      <c r="R4" s="111"/>
      <c r="S4" s="111"/>
      <c r="T4" s="111"/>
      <c r="U4" s="111"/>
      <c r="V4" s="111"/>
      <c r="W4" s="111"/>
      <c r="X4" s="111"/>
      <c r="Y4" s="111"/>
      <c r="Z4" s="111"/>
      <c r="AA4" s="111"/>
      <c r="AB4" s="111"/>
      <c r="AC4" s="111"/>
      <c r="AD4" s="111"/>
      <c r="AE4" s="111"/>
      <c r="AF4" s="111"/>
      <c r="AG4" s="111"/>
    </row>
    <row r="5" spans="1:33" x14ac:dyDescent="0.2">
      <c r="A5" s="24" t="s">
        <v>8</v>
      </c>
      <c r="B5" s="25"/>
      <c r="C5" s="25"/>
      <c r="D5" s="25"/>
      <c r="E5" s="25"/>
      <c r="F5" s="25"/>
      <c r="G5" s="25"/>
      <c r="H5" s="25"/>
      <c r="I5" s="111"/>
      <c r="J5" s="111"/>
      <c r="K5" s="111"/>
      <c r="L5" s="111"/>
      <c r="M5" s="111"/>
      <c r="N5" s="111"/>
      <c r="O5" s="111"/>
      <c r="P5" s="111"/>
      <c r="Q5" s="111"/>
      <c r="R5" s="111"/>
      <c r="S5" s="111"/>
      <c r="T5" s="111"/>
      <c r="U5" s="111"/>
      <c r="V5" s="111"/>
      <c r="W5" s="111"/>
      <c r="X5" s="111"/>
      <c r="Y5" s="111"/>
      <c r="Z5" s="111"/>
      <c r="AA5" s="111"/>
      <c r="AB5" s="111"/>
      <c r="AC5" s="111"/>
      <c r="AD5" s="111"/>
      <c r="AE5" s="111"/>
      <c r="AF5" s="111"/>
      <c r="AG5" s="111"/>
    </row>
    <row r="6" spans="1:33" s="111" customFormat="1" x14ac:dyDescent="0.2"/>
    <row r="7" spans="1:33" x14ac:dyDescent="0.2">
      <c r="A7" s="26" t="s">
        <v>10</v>
      </c>
      <c r="B7" s="26" t="s">
        <v>439</v>
      </c>
      <c r="C7" s="26" t="s">
        <v>493</v>
      </c>
      <c r="D7" s="26" t="s">
        <v>494</v>
      </c>
      <c r="E7" s="26" t="s">
        <v>495</v>
      </c>
      <c r="F7" s="26" t="s">
        <v>496</v>
      </c>
      <c r="G7" s="26" t="s">
        <v>497</v>
      </c>
      <c r="H7" s="26" t="s">
        <v>498</v>
      </c>
      <c r="I7" s="26" t="s">
        <v>499</v>
      </c>
      <c r="J7" s="26" t="s">
        <v>500</v>
      </c>
      <c r="K7" s="111"/>
      <c r="L7" s="111"/>
      <c r="M7" s="111"/>
      <c r="N7" s="111"/>
      <c r="O7" s="111"/>
      <c r="P7" s="111"/>
      <c r="Q7" s="111"/>
      <c r="R7" s="111"/>
      <c r="S7" s="111"/>
      <c r="T7" s="111"/>
      <c r="U7" s="111"/>
      <c r="V7" s="111"/>
      <c r="W7" s="111"/>
      <c r="X7" s="111"/>
      <c r="Y7" s="111"/>
      <c r="Z7" s="111"/>
      <c r="AA7" s="111"/>
      <c r="AB7" s="111"/>
      <c r="AC7" s="111"/>
      <c r="AD7" s="111"/>
      <c r="AE7" s="111"/>
      <c r="AF7" s="111"/>
      <c r="AG7" s="111"/>
    </row>
    <row r="8" spans="1:33" s="105" customFormat="1" x14ac:dyDescent="0.2">
      <c r="A8" s="103">
        <v>7000</v>
      </c>
      <c r="B8" s="105" t="s">
        <v>501</v>
      </c>
    </row>
    <row r="9" spans="1:33" s="111" customFormat="1" x14ac:dyDescent="0.2">
      <c r="A9" s="111">
        <v>7110</v>
      </c>
      <c r="B9" s="111" t="s">
        <v>497</v>
      </c>
      <c r="C9" s="112">
        <v>0</v>
      </c>
      <c r="D9" s="112">
        <v>0</v>
      </c>
      <c r="E9" s="112">
        <v>0</v>
      </c>
      <c r="F9" s="112">
        <f>C9+D9+E9</f>
        <v>0</v>
      </c>
    </row>
    <row r="10" spans="1:33" s="111" customFormat="1" x14ac:dyDescent="0.2">
      <c r="A10" s="111">
        <v>7120</v>
      </c>
      <c r="B10" s="111" t="s">
        <v>502</v>
      </c>
      <c r="C10" s="112">
        <v>0</v>
      </c>
      <c r="D10" s="112">
        <v>0</v>
      </c>
      <c r="E10" s="112">
        <v>0</v>
      </c>
      <c r="F10" s="112">
        <f t="shared" ref="F10:F34" si="0">C10+D10+E10</f>
        <v>0</v>
      </c>
    </row>
    <row r="11" spans="1:33" s="111" customFormat="1" x14ac:dyDescent="0.2">
      <c r="A11" s="111">
        <v>7130</v>
      </c>
      <c r="B11" s="111" t="s">
        <v>503</v>
      </c>
      <c r="C11" s="112">
        <v>0</v>
      </c>
      <c r="D11" s="112">
        <v>0</v>
      </c>
      <c r="E11" s="112">
        <v>0</v>
      </c>
      <c r="F11" s="112">
        <f t="shared" si="0"/>
        <v>0</v>
      </c>
    </row>
    <row r="12" spans="1:33" s="111" customFormat="1" x14ac:dyDescent="0.2">
      <c r="A12" s="111">
        <v>7140</v>
      </c>
      <c r="B12" s="111" t="s">
        <v>504</v>
      </c>
      <c r="C12" s="112">
        <v>0</v>
      </c>
      <c r="D12" s="112">
        <v>0</v>
      </c>
      <c r="E12" s="112">
        <v>0</v>
      </c>
      <c r="F12" s="112">
        <f t="shared" si="0"/>
        <v>0</v>
      </c>
    </row>
    <row r="13" spans="1:33" s="111" customFormat="1" x14ac:dyDescent="0.2">
      <c r="A13" s="111">
        <v>7150</v>
      </c>
      <c r="B13" s="111" t="s">
        <v>505</v>
      </c>
      <c r="C13" s="112">
        <v>0</v>
      </c>
      <c r="D13" s="112">
        <v>0</v>
      </c>
      <c r="E13" s="112">
        <v>0</v>
      </c>
      <c r="F13" s="112">
        <f t="shared" si="0"/>
        <v>0</v>
      </c>
    </row>
    <row r="14" spans="1:33" s="111" customFormat="1" x14ac:dyDescent="0.2">
      <c r="A14" s="111">
        <v>7160</v>
      </c>
      <c r="B14" s="111" t="s">
        <v>506</v>
      </c>
      <c r="C14" s="112">
        <v>0</v>
      </c>
      <c r="D14" s="112">
        <v>0</v>
      </c>
      <c r="E14" s="112">
        <v>0</v>
      </c>
      <c r="F14" s="112">
        <f t="shared" si="0"/>
        <v>0</v>
      </c>
    </row>
    <row r="15" spans="1:33" s="111" customFormat="1" x14ac:dyDescent="0.2">
      <c r="A15" s="111">
        <v>7210</v>
      </c>
      <c r="B15" s="111" t="s">
        <v>507</v>
      </c>
      <c r="C15" s="112">
        <v>0</v>
      </c>
      <c r="D15" s="112">
        <v>0</v>
      </c>
      <c r="E15" s="112">
        <v>0</v>
      </c>
      <c r="F15" s="112">
        <f t="shared" si="0"/>
        <v>0</v>
      </c>
    </row>
    <row r="16" spans="1:33" s="111" customFormat="1" x14ac:dyDescent="0.2">
      <c r="A16" s="111">
        <v>7220</v>
      </c>
      <c r="B16" s="111" t="s">
        <v>508</v>
      </c>
      <c r="C16" s="112">
        <v>0</v>
      </c>
      <c r="D16" s="112">
        <v>0</v>
      </c>
      <c r="E16" s="112">
        <v>0</v>
      </c>
      <c r="F16" s="112">
        <f t="shared" si="0"/>
        <v>0</v>
      </c>
    </row>
    <row r="17" spans="1:6" s="111" customFormat="1" x14ac:dyDescent="0.2">
      <c r="A17" s="111">
        <v>7230</v>
      </c>
      <c r="B17" s="111" t="s">
        <v>509</v>
      </c>
      <c r="C17" s="112">
        <v>0</v>
      </c>
      <c r="D17" s="112">
        <v>0</v>
      </c>
      <c r="E17" s="112">
        <v>0</v>
      </c>
      <c r="F17" s="112">
        <f t="shared" si="0"/>
        <v>0</v>
      </c>
    </row>
    <row r="18" spans="1:6" s="111" customFormat="1" x14ac:dyDescent="0.2">
      <c r="A18" s="111">
        <v>7240</v>
      </c>
      <c r="B18" s="111" t="s">
        <v>510</v>
      </c>
      <c r="C18" s="112">
        <v>0</v>
      </c>
      <c r="D18" s="112">
        <v>0</v>
      </c>
      <c r="E18" s="112">
        <v>0</v>
      </c>
      <c r="F18" s="112">
        <f t="shared" si="0"/>
        <v>0</v>
      </c>
    </row>
    <row r="19" spans="1:6" s="111" customFormat="1" x14ac:dyDescent="0.2">
      <c r="A19" s="111">
        <v>7250</v>
      </c>
      <c r="B19" s="111" t="s">
        <v>511</v>
      </c>
      <c r="C19" s="112">
        <v>0</v>
      </c>
      <c r="D19" s="112">
        <v>0</v>
      </c>
      <c r="E19" s="112">
        <v>0</v>
      </c>
      <c r="F19" s="112">
        <f t="shared" si="0"/>
        <v>0</v>
      </c>
    </row>
    <row r="20" spans="1:6" s="111" customFormat="1" x14ac:dyDescent="0.2">
      <c r="A20" s="111">
        <v>7260</v>
      </c>
      <c r="B20" s="111" t="s">
        <v>512</v>
      </c>
      <c r="C20" s="112">
        <v>0</v>
      </c>
      <c r="D20" s="112">
        <v>0</v>
      </c>
      <c r="E20" s="112">
        <v>0</v>
      </c>
      <c r="F20" s="112">
        <f t="shared" si="0"/>
        <v>0</v>
      </c>
    </row>
    <row r="21" spans="1:6" s="111" customFormat="1" x14ac:dyDescent="0.2">
      <c r="A21" s="111">
        <v>7310</v>
      </c>
      <c r="B21" s="111" t="s">
        <v>513</v>
      </c>
      <c r="C21" s="112">
        <v>0</v>
      </c>
      <c r="D21" s="112">
        <v>0</v>
      </c>
      <c r="E21" s="112">
        <v>0</v>
      </c>
      <c r="F21" s="112">
        <f t="shared" si="0"/>
        <v>0</v>
      </c>
    </row>
    <row r="22" spans="1:6" s="111" customFormat="1" x14ac:dyDescent="0.2">
      <c r="A22" s="111">
        <v>7320</v>
      </c>
      <c r="B22" s="111" t="s">
        <v>514</v>
      </c>
      <c r="C22" s="112">
        <v>0</v>
      </c>
      <c r="D22" s="112">
        <v>0</v>
      </c>
      <c r="E22" s="112">
        <v>0</v>
      </c>
      <c r="F22" s="112">
        <f t="shared" si="0"/>
        <v>0</v>
      </c>
    </row>
    <row r="23" spans="1:6" s="111" customFormat="1" x14ac:dyDescent="0.2">
      <c r="A23" s="111">
        <v>7330</v>
      </c>
      <c r="B23" s="111" t="s">
        <v>515</v>
      </c>
      <c r="C23" s="112">
        <v>0</v>
      </c>
      <c r="D23" s="112">
        <v>0</v>
      </c>
      <c r="E23" s="112">
        <v>0</v>
      </c>
      <c r="F23" s="112">
        <f t="shared" si="0"/>
        <v>0</v>
      </c>
    </row>
    <row r="24" spans="1:6" s="111" customFormat="1" x14ac:dyDescent="0.2">
      <c r="A24" s="111">
        <v>7340</v>
      </c>
      <c r="B24" s="111" t="s">
        <v>516</v>
      </c>
      <c r="C24" s="112">
        <v>0</v>
      </c>
      <c r="D24" s="112">
        <v>0</v>
      </c>
      <c r="E24" s="112">
        <v>0</v>
      </c>
      <c r="F24" s="112">
        <f t="shared" si="0"/>
        <v>0</v>
      </c>
    </row>
    <row r="25" spans="1:6" s="111" customFormat="1" x14ac:dyDescent="0.2">
      <c r="A25" s="111">
        <v>7350</v>
      </c>
      <c r="B25" s="111" t="s">
        <v>517</v>
      </c>
      <c r="C25" s="112">
        <v>0</v>
      </c>
      <c r="D25" s="112">
        <v>0</v>
      </c>
      <c r="E25" s="112">
        <v>0</v>
      </c>
      <c r="F25" s="112">
        <f t="shared" si="0"/>
        <v>0</v>
      </c>
    </row>
    <row r="26" spans="1:6" s="111" customFormat="1" x14ac:dyDescent="0.2">
      <c r="A26" s="111">
        <v>7360</v>
      </c>
      <c r="B26" s="111" t="s">
        <v>518</v>
      </c>
      <c r="C26" s="112">
        <v>0</v>
      </c>
      <c r="D26" s="112">
        <v>0</v>
      </c>
      <c r="E26" s="112">
        <v>0</v>
      </c>
      <c r="F26" s="112">
        <f t="shared" si="0"/>
        <v>0</v>
      </c>
    </row>
    <row r="27" spans="1:6" s="111" customFormat="1" x14ac:dyDescent="0.2">
      <c r="A27" s="111">
        <v>7410</v>
      </c>
      <c r="B27" s="111" t="s">
        <v>519</v>
      </c>
      <c r="C27" s="112">
        <v>0</v>
      </c>
      <c r="D27" s="112">
        <v>0</v>
      </c>
      <c r="E27" s="112">
        <v>0</v>
      </c>
      <c r="F27" s="112">
        <f t="shared" si="0"/>
        <v>0</v>
      </c>
    </row>
    <row r="28" spans="1:6" s="111" customFormat="1" x14ac:dyDescent="0.2">
      <c r="A28" s="111">
        <v>7420</v>
      </c>
      <c r="B28" s="111" t="s">
        <v>520</v>
      </c>
      <c r="C28" s="112">
        <v>0</v>
      </c>
      <c r="D28" s="112">
        <v>0</v>
      </c>
      <c r="E28" s="112">
        <v>0</v>
      </c>
      <c r="F28" s="112">
        <f t="shared" si="0"/>
        <v>0</v>
      </c>
    </row>
    <row r="29" spans="1:6" s="111" customFormat="1" x14ac:dyDescent="0.2">
      <c r="A29" s="111">
        <v>7510</v>
      </c>
      <c r="B29" s="111" t="s">
        <v>521</v>
      </c>
      <c r="C29" s="112">
        <v>0</v>
      </c>
      <c r="D29" s="112">
        <v>0</v>
      </c>
      <c r="E29" s="112">
        <v>0</v>
      </c>
      <c r="F29" s="112">
        <f t="shared" si="0"/>
        <v>0</v>
      </c>
    </row>
    <row r="30" spans="1:6" s="111" customFormat="1" x14ac:dyDescent="0.2">
      <c r="A30" s="111">
        <v>7520</v>
      </c>
      <c r="B30" s="111" t="s">
        <v>522</v>
      </c>
      <c r="C30" s="112">
        <v>0</v>
      </c>
      <c r="D30" s="112">
        <v>0</v>
      </c>
      <c r="E30" s="112">
        <v>0</v>
      </c>
      <c r="F30" s="112">
        <f t="shared" si="0"/>
        <v>0</v>
      </c>
    </row>
    <row r="31" spans="1:6" s="111" customFormat="1" x14ac:dyDescent="0.2">
      <c r="A31" s="111">
        <v>7610</v>
      </c>
      <c r="B31" s="111" t="s">
        <v>523</v>
      </c>
      <c r="C31" s="112">
        <v>0</v>
      </c>
      <c r="D31" s="112">
        <v>0</v>
      </c>
      <c r="E31" s="112">
        <v>0</v>
      </c>
      <c r="F31" s="112">
        <f t="shared" si="0"/>
        <v>0</v>
      </c>
    </row>
    <row r="32" spans="1:6" s="111" customFormat="1" x14ac:dyDescent="0.2">
      <c r="A32" s="111">
        <v>7620</v>
      </c>
      <c r="B32" s="111" t="s">
        <v>524</v>
      </c>
      <c r="C32" s="112">
        <v>0</v>
      </c>
      <c r="D32" s="112">
        <v>0</v>
      </c>
      <c r="E32" s="112">
        <v>0</v>
      </c>
      <c r="F32" s="112">
        <f t="shared" si="0"/>
        <v>0</v>
      </c>
    </row>
    <row r="33" spans="1:7" s="111" customFormat="1" x14ac:dyDescent="0.2">
      <c r="A33" s="111">
        <v>7630</v>
      </c>
      <c r="B33" s="111" t="s">
        <v>525</v>
      </c>
      <c r="C33" s="112">
        <v>0</v>
      </c>
      <c r="D33" s="112">
        <v>0</v>
      </c>
      <c r="E33" s="112">
        <v>0</v>
      </c>
      <c r="F33" s="112">
        <f t="shared" si="0"/>
        <v>0</v>
      </c>
    </row>
    <row r="34" spans="1:7" s="111" customFormat="1" x14ac:dyDescent="0.2">
      <c r="A34" s="111">
        <v>7640</v>
      </c>
      <c r="B34" s="111" t="s">
        <v>526</v>
      </c>
      <c r="C34" s="112">
        <v>0</v>
      </c>
      <c r="D34" s="112">
        <v>0</v>
      </c>
      <c r="E34" s="112">
        <v>0</v>
      </c>
      <c r="F34" s="112">
        <f t="shared" si="0"/>
        <v>0</v>
      </c>
    </row>
    <row r="35" spans="1:7" s="111" customFormat="1" x14ac:dyDescent="0.2">
      <c r="C35" s="112"/>
      <c r="D35" s="112"/>
      <c r="E35" s="112"/>
      <c r="F35" s="112"/>
    </row>
    <row r="36" spans="1:7" s="105" customFormat="1" x14ac:dyDescent="0.2">
      <c r="A36" s="103">
        <v>8000</v>
      </c>
      <c r="B36" s="105" t="s">
        <v>527</v>
      </c>
    </row>
    <row r="37" spans="1:7" s="111" customFormat="1" x14ac:dyDescent="0.2">
      <c r="C37" s="112"/>
      <c r="D37" s="112"/>
      <c r="E37" s="112"/>
      <c r="F37" s="112"/>
    </row>
    <row r="38" spans="1:7" s="111" customFormat="1" x14ac:dyDescent="0.2">
      <c r="B38" s="108" t="s">
        <v>528</v>
      </c>
      <c r="C38" s="108"/>
      <c r="D38" s="112"/>
      <c r="E38" s="112"/>
      <c r="F38" s="112"/>
    </row>
    <row r="39" spans="1:7" s="111" customFormat="1" x14ac:dyDescent="0.2">
      <c r="B39" s="104" t="s">
        <v>439</v>
      </c>
      <c r="C39" s="106">
        <f>H1</f>
        <v>2024</v>
      </c>
      <c r="D39" s="112"/>
      <c r="E39" s="112"/>
      <c r="F39" s="112"/>
    </row>
    <row r="40" spans="1:7" s="111" customFormat="1" x14ac:dyDescent="0.2">
      <c r="A40" s="111">
        <v>8110</v>
      </c>
      <c r="B40" s="107" t="s">
        <v>529</v>
      </c>
      <c r="C40" s="102">
        <v>1118179185.96</v>
      </c>
      <c r="D40" s="112"/>
      <c r="E40" s="112"/>
      <c r="F40" s="112"/>
    </row>
    <row r="41" spans="1:7" s="111" customFormat="1" x14ac:dyDescent="0.2">
      <c r="A41" s="111">
        <v>8120</v>
      </c>
      <c r="B41" s="107" t="s">
        <v>530</v>
      </c>
      <c r="C41" s="102">
        <v>-430125394.05000001</v>
      </c>
      <c r="D41" s="112"/>
      <c r="E41" s="112"/>
      <c r="F41" s="112"/>
    </row>
    <row r="42" spans="1:7" s="111" customFormat="1" x14ac:dyDescent="0.2">
      <c r="A42" s="111">
        <v>8130</v>
      </c>
      <c r="B42" s="107" t="s">
        <v>531</v>
      </c>
      <c r="C42" s="102">
        <v>143609423.03</v>
      </c>
      <c r="D42" s="112"/>
      <c r="E42" s="112"/>
      <c r="F42" s="112"/>
      <c r="G42" s="112"/>
    </row>
    <row r="43" spans="1:7" s="111" customFormat="1" x14ac:dyDescent="0.2">
      <c r="A43" s="111">
        <v>8140</v>
      </c>
      <c r="B43" s="107" t="s">
        <v>532</v>
      </c>
      <c r="C43" s="102">
        <v>-296227.49</v>
      </c>
      <c r="D43" s="112"/>
      <c r="E43" s="112"/>
      <c r="F43" s="112"/>
    </row>
    <row r="44" spans="1:7" s="111" customFormat="1" x14ac:dyDescent="0.2">
      <c r="A44" s="111">
        <v>8150</v>
      </c>
      <c r="B44" s="107" t="s">
        <v>533</v>
      </c>
      <c r="C44" s="102">
        <v>-831366987.45000005</v>
      </c>
      <c r="D44" s="112"/>
      <c r="E44" s="112"/>
      <c r="F44" s="112"/>
    </row>
    <row r="45" spans="1:7" s="111" customFormat="1" x14ac:dyDescent="0.2">
      <c r="B45" s="116"/>
      <c r="C45" s="117"/>
      <c r="D45" s="112"/>
      <c r="E45" s="112"/>
      <c r="F45" s="112"/>
    </row>
    <row r="46" spans="1:7" s="111" customFormat="1" x14ac:dyDescent="0.2">
      <c r="B46" s="118"/>
      <c r="C46" s="119"/>
      <c r="D46" s="112"/>
      <c r="E46" s="112"/>
      <c r="F46" s="112"/>
    </row>
    <row r="47" spans="1:7" s="111" customFormat="1" x14ac:dyDescent="0.2">
      <c r="B47" s="108" t="s">
        <v>534</v>
      </c>
      <c r="C47" s="108"/>
      <c r="D47" s="112"/>
    </row>
    <row r="48" spans="1:7" s="111" customFormat="1" x14ac:dyDescent="0.2">
      <c r="B48" s="120" t="s">
        <v>439</v>
      </c>
      <c r="C48" s="106">
        <f>H1</f>
        <v>2024</v>
      </c>
      <c r="D48" s="112"/>
    </row>
    <row r="49" spans="1:7" s="111" customFormat="1" x14ac:dyDescent="0.2">
      <c r="A49" s="111">
        <v>8210</v>
      </c>
      <c r="B49" s="107" t="s">
        <v>535</v>
      </c>
      <c r="C49" s="121">
        <v>-1118179185.96</v>
      </c>
      <c r="D49" s="112"/>
      <c r="E49" s="112"/>
    </row>
    <row r="50" spans="1:7" s="111" customFormat="1" x14ac:dyDescent="0.2">
      <c r="A50" s="111">
        <v>8220</v>
      </c>
      <c r="B50" s="107" t="s">
        <v>536</v>
      </c>
      <c r="C50" s="121">
        <v>501733283.79000002</v>
      </c>
      <c r="D50" s="112"/>
      <c r="E50" s="122"/>
      <c r="F50" s="123"/>
    </row>
    <row r="51" spans="1:7" s="111" customFormat="1" x14ac:dyDescent="0.2">
      <c r="A51" s="111">
        <v>8230</v>
      </c>
      <c r="B51" s="107" t="s">
        <v>537</v>
      </c>
      <c r="C51" s="121">
        <v>-133114507.20999999</v>
      </c>
      <c r="D51" s="112"/>
      <c r="E51" s="123"/>
      <c r="F51" s="123"/>
      <c r="G51" s="122"/>
    </row>
    <row r="52" spans="1:7" s="111" customFormat="1" x14ac:dyDescent="0.2">
      <c r="A52" s="111">
        <v>8240</v>
      </c>
      <c r="B52" s="107" t="s">
        <v>538</v>
      </c>
      <c r="C52" s="121">
        <v>63384979.200000003</v>
      </c>
      <c r="D52" s="112"/>
    </row>
    <row r="53" spans="1:7" s="111" customFormat="1" x14ac:dyDescent="0.2">
      <c r="A53" s="111">
        <v>8250</v>
      </c>
      <c r="B53" s="107" t="s">
        <v>539</v>
      </c>
      <c r="C53" s="121">
        <v>1801202.26</v>
      </c>
      <c r="D53" s="112"/>
    </row>
    <row r="54" spans="1:7" s="111" customFormat="1" x14ac:dyDescent="0.2">
      <c r="A54" s="111">
        <v>8260</v>
      </c>
      <c r="B54" s="107" t="s">
        <v>540</v>
      </c>
      <c r="C54" s="121">
        <v>59423.199999999997</v>
      </c>
      <c r="D54" s="112"/>
    </row>
    <row r="55" spans="1:7" s="111" customFormat="1" x14ac:dyDescent="0.2">
      <c r="A55" s="111">
        <v>8270</v>
      </c>
      <c r="B55" s="107" t="s">
        <v>541</v>
      </c>
      <c r="C55" s="121">
        <v>684314804.72000003</v>
      </c>
      <c r="D55" s="112"/>
    </row>
    <row r="56" spans="1:7" s="111" customFormat="1" x14ac:dyDescent="0.2"/>
    <row r="57" spans="1:7" s="111" customFormat="1" x14ac:dyDescent="0.2">
      <c r="B57" s="110" t="s">
        <v>206</v>
      </c>
    </row>
    <row r="58" spans="1:7" s="111" customFormat="1" x14ac:dyDescent="0.2"/>
    <row r="59" spans="1:7" s="111" customFormat="1" x14ac:dyDescent="0.2"/>
    <row r="60" spans="1:7" s="111" customFormat="1" x14ac:dyDescent="0.2"/>
    <row r="61" spans="1:7" s="111" customFormat="1" x14ac:dyDescent="0.2"/>
    <row r="62" spans="1:7" s="111" customFormat="1" x14ac:dyDescent="0.2">
      <c r="A62" s="115"/>
      <c r="B62" s="115"/>
      <c r="C62" s="115"/>
      <c r="D62" s="115"/>
    </row>
    <row r="63" spans="1:7" s="111" customFormat="1" ht="12.75" x14ac:dyDescent="0.2">
      <c r="A63" s="115"/>
      <c r="B63" s="124"/>
      <c r="C63" s="124"/>
      <c r="D63" s="124"/>
      <c r="E63" s="125"/>
    </row>
    <row r="64" spans="1:7" s="111" customFormat="1" ht="12.75" x14ac:dyDescent="0.2">
      <c r="A64" s="115"/>
      <c r="B64" s="126" t="s">
        <v>542</v>
      </c>
      <c r="C64" s="126" t="s">
        <v>543</v>
      </c>
      <c r="D64" s="124"/>
      <c r="E64" s="125"/>
    </row>
    <row r="65" spans="1:5" s="111" customFormat="1" ht="12.75" x14ac:dyDescent="0.2">
      <c r="A65" s="115"/>
      <c r="B65" s="113" t="s">
        <v>544</v>
      </c>
      <c r="C65" s="114" t="s">
        <v>545</v>
      </c>
      <c r="D65" s="124"/>
      <c r="E65" s="125"/>
    </row>
    <row r="66" spans="1:5" s="111" customFormat="1" ht="12.75" x14ac:dyDescent="0.2">
      <c r="A66" s="115"/>
      <c r="B66" s="113" t="s">
        <v>546</v>
      </c>
      <c r="C66" s="114" t="s">
        <v>547</v>
      </c>
      <c r="D66" s="124"/>
      <c r="E66" s="125"/>
    </row>
    <row r="67" spans="1:5" s="111" customFormat="1" ht="12.75" x14ac:dyDescent="0.2">
      <c r="A67" s="115"/>
      <c r="B67" s="127"/>
      <c r="C67" s="127"/>
      <c r="D67" s="124"/>
      <c r="E67" s="125"/>
    </row>
    <row r="68" spans="1:5" s="111" customFormat="1" ht="12.75" x14ac:dyDescent="0.2">
      <c r="A68" s="115"/>
      <c r="B68" s="124"/>
      <c r="C68" s="124"/>
      <c r="D68" s="124"/>
      <c r="E68" s="125"/>
    </row>
    <row r="69" spans="1:5" s="111" customFormat="1" x14ac:dyDescent="0.2"/>
    <row r="70" spans="1:5" s="111" customFormat="1" x14ac:dyDescent="0.2"/>
    <row r="71" spans="1:5" s="111" customFormat="1" x14ac:dyDescent="0.2"/>
    <row r="72" spans="1:5" s="111" customFormat="1" x14ac:dyDescent="0.2"/>
    <row r="73" spans="1:5" s="111" customFormat="1" x14ac:dyDescent="0.2"/>
    <row r="74" spans="1:5" s="111" customFormat="1" x14ac:dyDescent="0.2"/>
    <row r="75" spans="1:5" s="111" customFormat="1" x14ac:dyDescent="0.2"/>
    <row r="76" spans="1:5" s="111" customFormat="1" x14ac:dyDescent="0.2"/>
    <row r="77" spans="1:5" s="111" customFormat="1" x14ac:dyDescent="0.2"/>
    <row r="78" spans="1:5" s="111" customFormat="1" x14ac:dyDescent="0.2"/>
    <row r="79" spans="1:5" s="111" customFormat="1" x14ac:dyDescent="0.2"/>
    <row r="80" spans="1:5" s="111" customFormat="1" x14ac:dyDescent="0.2"/>
    <row r="81" s="111" customFormat="1" x14ac:dyDescent="0.2"/>
    <row r="82" s="111" customFormat="1" x14ac:dyDescent="0.2"/>
    <row r="83" s="111" customFormat="1" x14ac:dyDescent="0.2"/>
    <row r="84" s="111" customFormat="1" x14ac:dyDescent="0.2"/>
    <row r="85" s="111" customFormat="1" x14ac:dyDescent="0.2"/>
    <row r="86" s="111" customFormat="1" x14ac:dyDescent="0.2"/>
    <row r="87" s="111" customFormat="1" x14ac:dyDescent="0.2"/>
    <row r="88" s="111" customFormat="1" x14ac:dyDescent="0.2"/>
    <row r="89" s="111" customFormat="1" x14ac:dyDescent="0.2"/>
    <row r="90" s="111" customFormat="1" x14ac:dyDescent="0.2"/>
    <row r="91" s="111" customFormat="1" x14ac:dyDescent="0.2"/>
    <row r="92" s="111" customFormat="1" x14ac:dyDescent="0.2"/>
    <row r="93" s="111" customFormat="1" x14ac:dyDescent="0.2"/>
    <row r="94" s="111" customFormat="1" x14ac:dyDescent="0.2"/>
    <row r="95" s="111" customFormat="1" x14ac:dyDescent="0.2"/>
    <row r="96" s="111" customFormat="1" x14ac:dyDescent="0.2"/>
    <row r="97" s="111" customFormat="1" x14ac:dyDescent="0.2"/>
    <row r="98" s="111" customFormat="1" x14ac:dyDescent="0.2"/>
    <row r="99" s="111" customFormat="1" x14ac:dyDescent="0.2"/>
  </sheetData>
  <sheetProtection formatCells="0" formatColumns="0" formatRows="0" insertColumns="0" insertRows="0" insertHyperlinks="0" deleteColumns="0" deleteRows="0" sort="0" autoFilter="0" pivotTables="0"/>
  <mergeCells count="6">
    <mergeCell ref="A1:F1"/>
    <mergeCell ref="A2:F2"/>
    <mergeCell ref="A3:F3"/>
    <mergeCell ref="A4:F4"/>
    <mergeCell ref="B38:C38"/>
    <mergeCell ref="B47:C47"/>
  </mergeCells>
  <pageMargins left="0.70866141732283472" right="0.51181102362204722" top="0.74803149606299213" bottom="0.55118110236220474" header="0.31496062992125984" footer="0.31496062992125984"/>
  <pageSetup paperSize="9" scale="6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7</vt:i4>
      </vt:variant>
    </vt:vector>
  </HeadingPairs>
  <TitlesOfParts>
    <vt:vector size="14" baseType="lpstr">
      <vt:lpstr>ACT</vt:lpstr>
      <vt:lpstr>ESF</vt:lpstr>
      <vt:lpstr>VHP</vt:lpstr>
      <vt:lpstr>EFE</vt:lpstr>
      <vt:lpstr>Conciliacion_Ig</vt:lpstr>
      <vt:lpstr>Conciliacion_Eg</vt:lpstr>
      <vt:lpstr>Memoria</vt:lpstr>
      <vt:lpstr>ACT!Área_de_impresión</vt:lpstr>
      <vt:lpstr>Conciliacion_Eg!Área_de_impresión</vt:lpstr>
      <vt:lpstr>Conciliacion_Ig!Área_de_impresión</vt:lpstr>
      <vt:lpstr>EFE!Área_de_impresión</vt:lpstr>
      <vt:lpstr>ESF!Área_de_impresión</vt:lpstr>
      <vt:lpstr>Memoria!Área_de_impresión</vt:lpstr>
      <vt:lpstr>VHP!Área_de_impresión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ESPINOZA CUELLAR BERTHA</dc:creator>
  <cp:lastModifiedBy>ESPINOZA CUELLAR BERTHA</cp:lastModifiedBy>
  <cp:lastPrinted>2024-10-22T20:08:09Z</cp:lastPrinted>
  <dcterms:created xsi:type="dcterms:W3CDTF">2024-10-22T18:48:57Z</dcterms:created>
  <dcterms:modified xsi:type="dcterms:W3CDTF">2024-10-23T17:11:07Z</dcterms:modified>
</cp:coreProperties>
</file>