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3\ESTADOS FINANCIEROS 2013\SEPTIEMBRE 2013\"/>
    </mc:Choice>
  </mc:AlternateContent>
  <bookViews>
    <workbookView xWindow="0" yWindow="0" windowWidth="28800" windowHeight="12435"/>
  </bookViews>
  <sheets>
    <sheet name="Notas D y M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0" i="1" l="1"/>
  <c r="D570" i="1"/>
  <c r="D569" i="1"/>
  <c r="C569" i="1"/>
  <c r="C570" i="1" s="1"/>
  <c r="C476" i="1"/>
  <c r="C480" i="1" s="1"/>
  <c r="C468" i="1"/>
  <c r="D460" i="1"/>
  <c r="C460" i="1"/>
  <c r="E458" i="1"/>
  <c r="D458" i="1"/>
  <c r="C458" i="1"/>
  <c r="F429" i="1"/>
  <c r="E429" i="1"/>
  <c r="D429" i="1"/>
  <c r="D430" i="1" s="1"/>
  <c r="C429" i="1"/>
  <c r="C430" i="1" s="1"/>
  <c r="C410" i="1"/>
  <c r="G409" i="1"/>
  <c r="F409" i="1"/>
  <c r="E409" i="1"/>
  <c r="D409" i="1"/>
  <c r="D410" i="1" s="1"/>
  <c r="C409" i="1"/>
  <c r="D386" i="1"/>
  <c r="E384" i="1"/>
  <c r="C384" i="1"/>
  <c r="C386" i="1" s="1"/>
  <c r="C282" i="1"/>
  <c r="C287" i="1" s="1"/>
  <c r="C289" i="1" s="1"/>
  <c r="C236" i="1"/>
  <c r="C229" i="1"/>
  <c r="C219" i="1"/>
  <c r="C222" i="1" s="1"/>
  <c r="F206" i="1"/>
  <c r="E206" i="1"/>
  <c r="D206" i="1"/>
  <c r="C206" i="1"/>
  <c r="C202" i="1"/>
  <c r="C173" i="1"/>
  <c r="C164" i="1"/>
  <c r="E157" i="1"/>
  <c r="D157" i="1"/>
  <c r="C157" i="1"/>
  <c r="E147" i="1"/>
  <c r="C147" i="1"/>
  <c r="E145" i="1"/>
  <c r="D145" i="1"/>
  <c r="D147" i="1" s="1"/>
  <c r="C145" i="1"/>
  <c r="F125" i="1"/>
  <c r="F147" i="1" s="1"/>
  <c r="E125" i="1"/>
  <c r="D125" i="1"/>
  <c r="C125" i="1"/>
  <c r="F94" i="1"/>
  <c r="E94" i="1"/>
  <c r="D94" i="1"/>
  <c r="C94" i="1"/>
  <c r="C77" i="1"/>
  <c r="C70" i="1"/>
  <c r="C59" i="1"/>
  <c r="F48" i="1"/>
  <c r="E48" i="1"/>
  <c r="D48" i="1"/>
  <c r="C48" i="1"/>
  <c r="D40" i="1"/>
  <c r="E35" i="1"/>
  <c r="E40" i="1" s="1"/>
  <c r="D35" i="1"/>
  <c r="C35" i="1"/>
  <c r="C40" i="1" s="1"/>
  <c r="E27" i="1"/>
  <c r="C26" i="1"/>
  <c r="C23" i="1"/>
  <c r="C27" i="1" s="1"/>
</calcChain>
</file>

<file path=xl/sharedStrings.xml><?xml version="1.0" encoding="utf-8"?>
<sst xmlns="http://schemas.openxmlformats.org/spreadsheetml/2006/main" count="857" uniqueCount="442">
  <si>
    <t xml:space="preserve">NOTAS A LOS ESTADOS FINANCIEROS 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</si>
  <si>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</si>
  <si>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</si>
  <si>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</si>
  <si>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</si>
  <si>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</si>
  <si>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</si>
  <si>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</si>
  <si>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</si>
  <si>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</si>
  <si>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</si>
  <si>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1121102002  INV BANCOMER INF. 1351</t>
  </si>
  <si>
    <t xml:space="preserve">                               -  </t>
  </si>
  <si>
    <t>1121102003  INV BANCOMER BAN PPTO</t>
  </si>
  <si>
    <t>1121109001  IXE CASA BOLSA 589531</t>
  </si>
  <si>
    <t>1121 Inversiones mayores a 3 meses hasta 12.</t>
  </si>
  <si>
    <t>1211109001  LP IXE CASA DE BOLSA 589531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</si>
  <si>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</si>
  <si>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</si>
  <si>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</si>
  <si>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</si>
  <si>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</si>
  <si>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1122602001  CUENTAS POR COBRAR A ENTIDADES FED Y MPIOS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</si>
  <si>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</si>
  <si>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</si>
  <si>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</si>
  <si>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</si>
  <si>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</si>
  <si>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</si>
  <si>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</si>
  <si>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</si>
  <si>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</si>
  <si>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</si>
  <si>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</si>
  <si>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</si>
  <si>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</si>
  <si>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</si>
  <si>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</si>
  <si>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</si>
  <si>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</si>
  <si>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</si>
  <si>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</si>
  <si>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</si>
  <si>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</si>
  <si>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</si>
  <si>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</si>
  <si>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</si>
  <si>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</si>
  <si>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</si>
  <si>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</si>
  <si>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</si>
  <si>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</si>
  <si>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 xml:space="preserve">                     -  </t>
  </si>
  <si>
    <t>1233058300  EDIFICIOS NO HABITACIONALES</t>
  </si>
  <si>
    <t>1233583001  EDIFICIOS A VALOR HISTORICO</t>
  </si>
  <si>
    <t>1236200001  CONSTRUCCIONES EN PROCESO EN BIENES PROPIOS 10</t>
  </si>
  <si>
    <t>1236262200  Edificación no habitacional</t>
  </si>
  <si>
    <t>1236762700  INSTALACIONES Y EQUIPAMIENTO EN CONSTRUCCIONES</t>
  </si>
  <si>
    <t>1236962001  CONSTRUCCIONES EN PROCESO BIENES PROPIOS  EJER ANT</t>
  </si>
  <si>
    <t>1230 BIENES INMUEBLES, INFRAESTRUCTURA Y CONTRUCCIONES EN PROCESO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</si>
  <si>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</si>
  <si>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</si>
  <si>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</si>
  <si>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</si>
  <si>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</si>
  <si>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</si>
  <si>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</si>
  <si>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</si>
  <si>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</si>
  <si>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</si>
  <si>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</si>
  <si>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</si>
  <si>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</si>
  <si>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</si>
  <si>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</si>
  <si>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1244954901  OTROS EQUIPOS DE TRANSPORTES 2010</t>
  </si>
  <si>
    <t>1246156100  MAQUINARIA Y EQUIPO AGROPECUARIO 2011</t>
  </si>
  <si>
    <t>1246156101  MAQUINARIA Y EQUIPO AGROPECUARIO 2010</t>
  </si>
  <si>
    <t>1246256200  MAQUINARIA Y EQUIPO INDUSTRIAL 2011</t>
  </si>
  <si>
    <t>1246256201  MAQUINARIA Y EQUIPO INDUSTRIAL 2010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</si>
  <si>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</si>
  <si>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</si>
  <si>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</si>
  <si>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</si>
  <si>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</si>
  <si>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</si>
  <si>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1246956901  OTROS EQUIPOS 2010</t>
  </si>
  <si>
    <t>1247151300  BIENES ARTÍSTICOS, CULTURALES Y CIENTÍFICOS 2011</t>
  </si>
  <si>
    <t>1247151301  BIENES ARTÍSTICOS, CULTURALES Y CIENTÍFICOS 2010</t>
  </si>
  <si>
    <t>1240 BIENES MUEBLES</t>
  </si>
  <si>
    <t>1261258301  DEP. ACUM. DE EDIFICIOS NO RESINDENCIALES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</si>
  <si>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</si>
  <si>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</si>
  <si>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</si>
  <si>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</si>
  <si>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</si>
  <si>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</si>
  <si>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1263252301  CAMARAS FOTOGRAFICAS Y DE VIDEO 2010</t>
  </si>
  <si>
    <t>1263252901  OTRO MOBILIARIO Y EPO. EDUCACIONAL Y RECREATIVO 20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</si>
  <si>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</si>
  <si>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</si>
  <si>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</si>
  <si>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</si>
  <si>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</si>
  <si>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</si>
  <si>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</si>
  <si>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</si>
  <si>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</si>
  <si>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</si>
  <si>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</si>
  <si>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</si>
  <si>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</si>
  <si>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</si>
  <si>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</si>
  <si>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</si>
  <si>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</si>
  <si>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</si>
  <si>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</si>
  <si>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2111401003  APORTACION PATRONAL IMSS</t>
  </si>
  <si>
    <t>2111401004  APORTACION PATRONAL INFONAVIT</t>
  </si>
  <si>
    <t>2112101001  PROVEEDORES DE BIENES Y SERVICIOS</t>
  </si>
  <si>
    <t>2112199099  EM/RF</t>
  </si>
  <si>
    <t>2117101003  ISR SALARIOS POR PAGAR</t>
  </si>
  <si>
    <t>2117101012  ISR POR PAGAR RET. HONORARIOS</t>
  </si>
  <si>
    <t>2117101015  ISR A PAGAR RETENCIÓN ARRENDAMIENTO</t>
  </si>
  <si>
    <t>2117102003  CEDULAR ARRENDAMIENTO A PAGAR</t>
  </si>
  <si>
    <t>2117102004  CEDULAR HONORARIOS A PAGAR</t>
  </si>
  <si>
    <t>2117202004  APORTACIÓN TRABAJADOR IMSS</t>
  </si>
  <si>
    <t>2117502102  IMPUESTO NOMINAS A PAGAR</t>
  </si>
  <si>
    <t>2117902003  FONDO DE AHORRO SABES</t>
  </si>
  <si>
    <t>2117902004  FONDO DE AHORRO EMPLEADOS</t>
  </si>
  <si>
    <t>2117910001  VIVIENDA</t>
  </si>
  <si>
    <t>2117918001  DIVO 5% AL MILLAR</t>
  </si>
  <si>
    <t>2117918002  CAP 2%</t>
  </si>
  <si>
    <t>2117919001  FONACOT</t>
  </si>
  <si>
    <t>2119904004  CXP GEG POR RECTIFICACIONES</t>
  </si>
  <si>
    <t>2119905001  ACREEDORES DIVERSOS</t>
  </si>
  <si>
    <t>2119905007  DONATIVOS PARA APOYO A ALUMNOS VIBA</t>
  </si>
  <si>
    <t>2119905008  APORTACION PATRONATO MALLA</t>
  </si>
  <si>
    <t>2119905009  APORTACION PATRONATO OBRA</t>
  </si>
  <si>
    <t>2110 CUENTAS POR PAGAR A CORTO PLAZO</t>
  </si>
  <si>
    <t>2120 DOCUMENTOS POR PAGAR A CORTO PLAZO</t>
  </si>
  <si>
    <t>ESF-13 OTROS PASIVOS DIFERIDOS A CORTO PLAZO</t>
  </si>
  <si>
    <t>NATURALEZA</t>
  </si>
  <si>
    <t>2159003001  INGRESOS POR RECLASIFICAR</t>
  </si>
  <si>
    <t>2159 OTROS PASIVOS DIFERIDOS A CORTO PLAZO</t>
  </si>
  <si>
    <t>ESF-13 FONDOS Y BIENES DE TERCEROS EN GARANTÍA Y/O ADMINISTRACIÓN A CORTO PLAZO</t>
  </si>
  <si>
    <t>2161001002  DEPOSITOS EN GARANTÍA POR DEVOLVER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</si>
  <si>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</si>
  <si>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</si>
  <si>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</si>
  <si>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</si>
  <si>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</si>
  <si>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</si>
  <si>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</si>
  <si>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</si>
  <si>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</si>
  <si>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4143430601  POR CERTIFICADOS, CERTIFICACIONES Y DOCTOS.</t>
  </si>
  <si>
    <t>4143 Derechos por Prestación de Serv.</t>
  </si>
  <si>
    <t>4140 Derechos</t>
  </si>
  <si>
    <t>4159510704  POR CONCEPTO DE INSCRIPCIÓN BACHILLERATO</t>
  </si>
  <si>
    <t>4159510705  POR CONCEPTO DE INSCRPCIÓN -MATERIAS-</t>
  </si>
  <si>
    <t>4159510706  POR CONCEPTO DE CUOTAS -TITULACIÓN-</t>
  </si>
  <si>
    <t>4159510708  CUOTAS DE RECUPERACION CONGRESO</t>
  </si>
  <si>
    <t>4159510805  POR CONCEPTO DE CURSOS DE IDIOMAS</t>
  </si>
  <si>
    <t>4159510902  EXAMENES DE ADMISIÓN</t>
  </si>
  <si>
    <t>4159511102  EQUIVALENCIAS Y REVALIDACIÓN</t>
  </si>
  <si>
    <t>4159 Otros Productos que Generan Ing.</t>
  </si>
  <si>
    <t>4150 Productos de Tipo Corriente</t>
  </si>
  <si>
    <t>4163610031  INDEMNIZACIONES (RECUPERACION POR SINIESTROS)</t>
  </si>
  <si>
    <t>4163 Indemnizaciones</t>
  </si>
  <si>
    <t>4169610003  PAGOS DE BASE PARA LICITACION</t>
  </si>
  <si>
    <t>4169610009  OTROS INGRESOS</t>
  </si>
  <si>
    <t>4169610154  POR CONCEPTO DE DONATIVOS</t>
  </si>
  <si>
    <t>4169610155  POR CONCEPTO DE EXAMENES EXTRAORDINARIOS</t>
  </si>
  <si>
    <t>4169610158  POR CONCEPTO DE DONATIVOS EN ESPECIE</t>
  </si>
  <si>
    <t>4169 Otros Aprovechamientos</t>
  </si>
  <si>
    <t>4160 Aprovechamientos de Tipo Corriente</t>
  </si>
  <si>
    <t>4173711001  INGRESOS DE CAFETERIA</t>
  </si>
  <si>
    <t>4173 Ingr.Vta de Bienes/Servicios Org.</t>
  </si>
  <si>
    <t>4170 Ingresos por Venta de Bienes y Serv</t>
  </si>
  <si>
    <t>INGRESOS DE GESTION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</si>
  <si>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</si>
  <si>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</si>
  <si>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</si>
  <si>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</si>
  <si>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</si>
  <si>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</si>
  <si>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</si>
  <si>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</si>
  <si>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</si>
  <si>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</si>
  <si>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</si>
  <si>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</si>
  <si>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 xml:space="preserve">4300 OTROS INGRESOS Y BENEFICIOS
</t>
  </si>
  <si>
    <t>GASTOS Y OTRAS PÉRDIDAS</t>
  </si>
  <si>
    <t>ERA-03 GASTOS</t>
  </si>
  <si>
    <t>%GASTO</t>
  </si>
  <si>
    <t>EXPLICACION</t>
  </si>
  <si>
    <t>5111113000  SUELDOS BASE AL PERSONAL PERMANENTE</t>
  </si>
  <si>
    <t>5112123000  RETRIBUCIONES POR SERVS. DE CARACTER SOCIAL</t>
  </si>
  <si>
    <t>5113132000  PRIMAS DE VACAS., DOMINICAL Y GRATIF. FIN DE AÑO</t>
  </si>
  <si>
    <t>5113134000  COMPENSACIONES</t>
  </si>
  <si>
    <t>5114141000  APORTACIONES DE SEGURIDAD SOCIAL</t>
  </si>
  <si>
    <t>5114142000  APORTACIONES A FONDOS DE VIVIENDA</t>
  </si>
  <si>
    <t>5114143000  APORTACIONES AL SISTEMA  PARA EL RETIRO</t>
  </si>
  <si>
    <t>5114144000  SEGUROS MÚLTIPLES</t>
  </si>
  <si>
    <t>5115151000  CUOTAS PARA EL FONDO DE AHORRO Y FONDO DEL TRABAJO</t>
  </si>
  <si>
    <t>5115152000  INDEMNIZACIONES</t>
  </si>
  <si>
    <t>5115154000  PRESTACIONES CONTRACTUALES</t>
  </si>
  <si>
    <t>5116171000  ESTÍMULOS</t>
  </si>
  <si>
    <t>5121211000  MATERIALES Y ÚTILES DE OFICINA</t>
  </si>
  <si>
    <t>5121212000  MATERIALES Y UTILES DE IMPRESION Y REPRODUCCION</t>
  </si>
  <si>
    <t>5121214000  MAT.,UTILES Y EQUIPOS MENORES DE TECNOLOGIAS DE LA</t>
  </si>
  <si>
    <t>5121215000  MATERIAL IMPRESO E INFORMACION DIGITAL</t>
  </si>
  <si>
    <t>5121216000  MATERIAL DE LIMPIEZA</t>
  </si>
  <si>
    <t>5121217000  MATERIALES Y ÚTILES DE ENSEÑANZA</t>
  </si>
  <si>
    <t>5121218000  MAT. PARA EL REG. E IDENT. BIENES Y PERS.</t>
  </si>
  <si>
    <t>5122221000  ALIMENTACIÓN DE PERSONAS</t>
  </si>
  <si>
    <t>5122223000  UTENSILIOS PARA EL SERVICIO DE ALIMENTACIÓN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</si>
  <si>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</si>
  <si>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</si>
  <si>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</si>
  <si>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</si>
  <si>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</si>
  <si>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</si>
  <si>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</si>
  <si>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</si>
  <si>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</si>
  <si>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5125252000  FERTILIZANTES, PESTICIDAS Y OTROS AGROQUIMICOS</t>
  </si>
  <si>
    <t>5125253000  MEDICINAS Y PRODUCTOS FARMACÉUTICOS</t>
  </si>
  <si>
    <t>5125256000  FIBRAS SINTÉTICAS, HULES, PLÁSTICOS Y DERIVS.</t>
  </si>
  <si>
    <t>5125259000  OTROS PRODUCTOS QUÍMICOS</t>
  </si>
  <si>
    <t>5126261000  COMBUSTIBLES, LUBRICANTES Y ADITIVOS</t>
  </si>
  <si>
    <t>5127271000  VESTUARIOS Y UNIFORMES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</si>
  <si>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</si>
  <si>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</si>
  <si>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</si>
  <si>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</si>
  <si>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ACCESORIOS Y HERRAM. MENORES</t>
  </si>
  <si>
    <t>5129293000  REF. Y ACCESORIOS ME. MOB. Y EQ. AD., ED. Y REC.</t>
  </si>
  <si>
    <t>5129294000  REFACCIONES Y ACCESORIOS PARA EQ. DE COMPUTO</t>
  </si>
  <si>
    <t>5129296000  REF. Y ACCESORIOS ME. DE EQ. DE TRANSPORTE</t>
  </si>
  <si>
    <t>5129299000  REF. Y ACCESORIOS ME. OTROS BIENES MUEBLES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</si>
  <si>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</si>
  <si>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</si>
  <si>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</si>
  <si>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</si>
  <si>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</si>
  <si>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SERVICIO DE TELECOMUNICACIONES Y SATÉLITALES</t>
  </si>
  <si>
    <t>5131317000  SERV. ACCESO A INTERNET, REDES Y PROC. DE INFO.</t>
  </si>
  <si>
    <t>5131318000  SERVICIOS POSTALES Y TELEGRAFICOS</t>
  </si>
  <si>
    <t>5132322000  ARRENDAMIENTO DE EDIFICIOS</t>
  </si>
  <si>
    <t>5132323000  ARRENDA. DE MOB. Y EQ. ADMÓN., EDU. Y RECRE.</t>
  </si>
  <si>
    <t>5132325000  ARRENDAMIENTO DE EQUIPO DE TRANSPORTE</t>
  </si>
  <si>
    <t>5132327000  ARRENDAMIENTO DE ACTIVOS INTANGIBLES</t>
  </si>
  <si>
    <t>5132329000  OTROS ARRENDAMIENTOS</t>
  </si>
  <si>
    <t>5133331000  SERVS. LEGALES, DE CONTA., AUDITORIA Y RELACS.</t>
  </si>
  <si>
    <t>5133333000  SERVS. CONSULT. ADM., PROCS., TEC. Y TECNO. INFO.</t>
  </si>
  <si>
    <t>5133334000  CAPACITACIÓN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</si>
  <si>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</si>
  <si>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</si>
  <si>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</si>
  <si>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</si>
  <si>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5134345000  SEGUROS DE BIENES PATRIMONIALES</t>
  </si>
  <si>
    <t>5134347000  FLETES Y MANIOBRAS</t>
  </si>
  <si>
    <t>5135351000  CONSERV. Y MANTENIMIENTO MENOR DE INMUEBLES</t>
  </si>
  <si>
    <t>5135352000  INST., REPAR. MTTO. MOB. Y EQ. ADMON., EDU. Y REC</t>
  </si>
  <si>
    <t>5135353000  INST., REPAR. Y MTTO. EQ. COMPU. Y TECNO. DE INFO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</si>
  <si>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</si>
  <si>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</si>
  <si>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</si>
  <si>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</si>
  <si>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5136361100  DIFUSION POR RADIO, TELEVISION Y PRENSA</t>
  </si>
  <si>
    <t>5136361200  DIFUSION POR MEDIOS ALTERNATIVOS</t>
  </si>
  <si>
    <t>5136366000  SERV. CREAT. Y DIF CONT. EXCLUS. A T. INTERNET</t>
  </si>
  <si>
    <t>5137372000  PASAJES TERRESTRES</t>
  </si>
  <si>
    <t>5137375000  VIATICOS EN EL PAIS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</si>
  <si>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</si>
  <si>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</si>
  <si>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</si>
  <si>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</si>
  <si>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5139395000  PENAS, MULTAS, ACCESORIOS Y ACTUALIZACIONES</t>
  </si>
  <si>
    <t>5139396000  OTROS GASTOS POR RESPONSABILIDADES</t>
  </si>
  <si>
    <t>5139398000  IMPUESTO DE NOMINA</t>
  </si>
  <si>
    <t>5241441000  AYUDAS SOCIALES A PERSONAS</t>
  </si>
  <si>
    <t>5599000006  Diferencia por Redondeo</t>
  </si>
  <si>
    <t>5000 GASTOS Y OTRAS PERDIDAS</t>
  </si>
  <si>
    <t>III) NOTAS AL ESTADO DE VARIACIÓN A LA HACIEDA PÚBLICA</t>
  </si>
  <si>
    <t>VHP-01 PATRIMONIO CONTRIBUIDO</t>
  </si>
  <si>
    <t>MODIFICACION</t>
  </si>
  <si>
    <t>3110000001  APORTACIONES</t>
  </si>
  <si>
    <t>3110000002  BAJA DE ACTIVO FIJO</t>
  </si>
  <si>
    <t>3110000003  FONDOS DE CONTINGENCIA</t>
  </si>
  <si>
    <t>3110000007  APOYOS INTERINSTITUCIONALES</t>
  </si>
  <si>
    <t>3110915000  BIENES MUEBLES E INMUEBLES</t>
  </si>
  <si>
    <t>3110916000  OBRA PÚBLICA</t>
  </si>
  <si>
    <t>3111828006  FAFEF OBRA PUBLICA</t>
  </si>
  <si>
    <t>3111835000  FEDERAL CONVENIO EJER BIENES MUEBLES E INMUEBLES</t>
  </si>
  <si>
    <t>3111836000  FEDERAL CONVENIO EJER OBRA PUBLICA</t>
  </si>
  <si>
    <t>3111924206  MUNICIPAL DEL EJERCICIO OBRA PÚBLICA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</si>
  <si>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</si>
  <si>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</si>
  <si>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</si>
  <si>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</si>
  <si>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</si>
  <si>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</si>
  <si>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3110 HACIENDA PUBLICA/PATRIMONIO CONTRIBUIDO</t>
  </si>
  <si>
    <t>VHP-02 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</si>
  <si>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</si>
  <si>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</si>
  <si>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</si>
  <si>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</si>
  <si>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</si>
  <si>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</si>
  <si>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</si>
  <si>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</si>
  <si>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</si>
  <si>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3220001000  CAPITALIZACIÓN RECURSOS PROPIOS</t>
  </si>
  <si>
    <t>3220001001  CAPITALIZACIÓN REMANENTES</t>
  </si>
  <si>
    <t>3220690201  APLICACIÓN DE REMANENTE PROPIO</t>
  </si>
  <si>
    <t>SUB TOTAL</t>
  </si>
  <si>
    <t>3210 HACIENDA PUBLICA /PATRIMONIO GENERADO</t>
  </si>
  <si>
    <t>IV) NOTAS AL ESTADO DE FLUJO DE EFECTIVO</t>
  </si>
  <si>
    <t>EFE-01 FLUJO DE EFECTIVO</t>
  </si>
  <si>
    <t>1111201002  FONDO FIJO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</si>
  <si>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</si>
  <si>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</si>
  <si>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</si>
  <si>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</si>
  <si>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</si>
  <si>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1112104001  BITAL CHEQUES (HSBC)</t>
  </si>
  <si>
    <t>1112104002  HSBC FONDO DE AHORRO</t>
  </si>
  <si>
    <t>1112104003  HSBC 4026554758</t>
  </si>
  <si>
    <t>1112104004  DERECHOS EDUCATIVOS HSBC 4028997930</t>
  </si>
  <si>
    <t>1112104005  HSBC 4028998144</t>
  </si>
  <si>
    <t>1112104009  HSBC 0280101 405163196 RAMO 33</t>
  </si>
  <si>
    <t>1112104010  HSBC 4053218251 FONDO CONCURSABLE INFR EDU MED SUP</t>
  </si>
  <si>
    <t>1112104011  HSBC 4054251939 INFRAESTRUCTURA REC. ESTATAL</t>
  </si>
  <si>
    <t>1112104012  APOYO COMPLEMENTARIO PARA LA INCORPORACION AL SIST</t>
  </si>
  <si>
    <t>1112104013  FONDO DE APOYOS A BACHILLERATOS ESTATALES</t>
  </si>
  <si>
    <t>1112104015  APOYO A BACHILLERATOS ESTATALES NO SUB FEDERAL</t>
  </si>
  <si>
    <t>1112104016  APOYO A BACHILLERATOS ESTATALES NO SUB FEDERAL</t>
  </si>
  <si>
    <t>1112106001  DERECHOS EDUCATIVOS BANCO DEL BAJIO</t>
  </si>
  <si>
    <t>1112107001  DERECHOS EDUCATIVOS SANTANDER 65503304994</t>
  </si>
  <si>
    <t>1110 EFECTIVO Y EQUIVALENTES</t>
  </si>
  <si>
    <t>EFE-02 ADQ. BIENES MUEBLES E INMUEBLES</t>
  </si>
  <si>
    <t>% SUB</t>
  </si>
  <si>
    <t>1210 INVERSIONES FINANCIERAS A LARGO PLAZO</t>
  </si>
  <si>
    <t>1231 Terrenos</t>
  </si>
  <si>
    <t>1233 Edificios no Habitacionales</t>
  </si>
  <si>
    <t>1236 Construcciones en Proceso en Bienes</t>
  </si>
  <si>
    <t>1230 BIENES INMUEBLES, INFRAESTRUCTURA Y CONSTRUCCIONES EN PROCESO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</si>
  <si>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</si>
  <si>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</si>
  <si>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</si>
  <si>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</si>
  <si>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</si>
  <si>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</si>
  <si>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NOTAS DE MEMORIA</t>
  </si>
  <si>
    <t>NOTAS DE MEMORIA.</t>
  </si>
  <si>
    <t>7110000001  CUENTAS POR COBRAR</t>
  </si>
  <si>
    <t>7110000002  PAGOS DEL ALUMNO</t>
  </si>
  <si>
    <t>7110000143  "CABECERA MUNICIPAL, SAN FELIPE"</t>
  </si>
  <si>
    <t>7110000216  PITAYO, VALLE DE SANTIAGO</t>
  </si>
  <si>
    <t>7110000218  SAN JAVIER, SILAO</t>
  </si>
  <si>
    <t>7110000220  ZAPOTE DE PERALTA, IRAPUATO</t>
  </si>
  <si>
    <t>7110000221  TOMELOPEZ, IRAPUATO</t>
  </si>
  <si>
    <t>7110000222  SERRANO, IRAPUATO</t>
  </si>
  <si>
    <t>7110000223  SAN ANTONIO TEXAS, GUANAJUATO</t>
  </si>
  <si>
    <t>7110000229  PATRONATOS ANTERIORES</t>
  </si>
  <si>
    <t>7110000230  SAN ANDRÉS DEL CUBO, SAN FELIPE</t>
  </si>
  <si>
    <t>7110000231  LOS RODRÍGUEZ, SAN MIGUEL DE ALLENDE</t>
  </si>
  <si>
    <t>7110000232  LA VENTA, DOLORES HIDALGO</t>
  </si>
  <si>
    <t>7110000233  CORRAL DE PIEDRAS, SAN MIGUEL DE ALLENDE</t>
  </si>
  <si>
    <t>7110000234  CABECERA MUNICIPAL DE SAN MIGUEL DE ALLENDE</t>
  </si>
  <si>
    <t>7110000235  ALAMOS DE MARTÍNEZ, VICTORIA</t>
  </si>
  <si>
    <t>7110000236  LOS ANGELES, SAN LUIS DE LA PAZ</t>
  </si>
  <si>
    <t>7110000237  CABAÑA DEL REY, SAN DIEGO DE LA UNIÓN</t>
  </si>
  <si>
    <t>7110000238  SAN CAYETANO, SAN LUIS DE LA PAZ</t>
  </si>
  <si>
    <t>7110000239  FRACCIÓN DE LOURDES, SAN LUIS DE LA PAZ</t>
  </si>
  <si>
    <t>7110000240  LEON II, LEÓN</t>
  </si>
  <si>
    <t>7110000241  JARDINES DE ECHEVESTE, LEÓN</t>
  </si>
  <si>
    <t>7110000242  ARBOLEDAS DE LOS LÓPEZ, LEÓN</t>
  </si>
  <si>
    <t>7110000243  SAN IGNACIO DE HIDALGO, SAN FRANCISCO DEL RINCÓN</t>
  </si>
  <si>
    <t>7110000244  TREJO, SILAO</t>
  </si>
  <si>
    <t>7110000245  MENORES, SILAO</t>
  </si>
  <si>
    <t>7110000246  EL PUESTO, CELAYA</t>
  </si>
  <si>
    <t>7110000247  TENERÍA DEL SANTUARIO, CELAYA</t>
  </si>
  <si>
    <t>7110000248  TAVERA, JUVENTINO ROSAS</t>
  </si>
  <si>
    <t>7110000249  ROQUE, CELAYA</t>
  </si>
  <si>
    <t>7110000250  RINCÓN DE CENTENO, JUVENTINO ROSAS</t>
  </si>
  <si>
    <t>7110000251  COLONIA EL BOSQUE, CELAYA</t>
  </si>
  <si>
    <t>7110000252  SAN MIGUEL OCTOPAN, CELAYA</t>
  </si>
  <si>
    <t>7110000253  LA SOLEDAD, IRAPUATO</t>
  </si>
  <si>
    <t>7110000254  CONGREGACIÓN DE CÁRDENAS, SALAMANCA</t>
  </si>
  <si>
    <t>7110000255  NORIA DE MOSQUEDA, VALLE DE SANTIAGO</t>
  </si>
  <si>
    <t>7110000256  EL TULE, ABASOLO</t>
  </si>
  <si>
    <t>7110000257  EL SALVADOR, SALVATIERRA</t>
  </si>
  <si>
    <t>7110000258  MANRÍQUEZ, SALVATIERRA</t>
  </si>
  <si>
    <t>7110000259  PUENTECILLAS, GTO.</t>
  </si>
  <si>
    <t>7120000142  "CABECERA MUNICIPAL, SAN FELIPE"</t>
  </si>
  <si>
    <t>7120000216  PITAYO, VALLE DE SANTIAGO</t>
  </si>
  <si>
    <t>7120000218  SAN JAVIER, SILAO</t>
  </si>
  <si>
    <t>7120000220  ZAPOTE DE PERALTA, IRAPUATO</t>
  </si>
  <si>
    <t>7120000221  TOMELOPEZ, IRAPUATO</t>
  </si>
  <si>
    <t>7120000222  SERRANO, IRAPUATO</t>
  </si>
  <si>
    <t>7120000223  SAN ANTONIO TEXAS, GUANAJUATO</t>
  </si>
  <si>
    <t>7120000229  PATRONATOS ANTERIORES</t>
  </si>
  <si>
    <t>7120000230  SAN ANDRÉS DEL CUBO, SAN FELIPE</t>
  </si>
  <si>
    <t>7120000231  LOS RODRÍGUEZ, SAN MIGUEL DE ALLENDE</t>
  </si>
  <si>
    <t>7120000232  LA VENTA, DOLORES HIDALGO</t>
  </si>
  <si>
    <t>7120000233  CORRAL DE PIEDRAS, SAN MIGUEL DE ALLENDE</t>
  </si>
  <si>
    <t>7120000234  CABECERA MUNICIPAL DE SAN MIGUEL DE ALLENDE</t>
  </si>
  <si>
    <t>7120000235  ALAMOS DE MARTÍNEZ, VICTORIA</t>
  </si>
  <si>
    <t>7120000236  LOS ANGELES, SAN LUIS DE LA PAZ</t>
  </si>
  <si>
    <t>7120000237  CABAÑA DEL REY, SAN DIEGO DE LA UNIÓN</t>
  </si>
  <si>
    <t>7120000238  SAN CAYETANO, SAN LUIS DE LA PAZ</t>
  </si>
  <si>
    <t>7120000239  FRACCIÓN DE LOURDES, SAN LUIS DE LA PAZ</t>
  </si>
  <si>
    <t>7120000240  LEON II, LEÓN</t>
  </si>
  <si>
    <t>7120000241  JARDINES DE ECHEVESTE, LEÓN</t>
  </si>
  <si>
    <t>7120000242  ARBOLEDAS DE LOS LÓPEZ, LEÓN</t>
  </si>
  <si>
    <t>7120000243  SAN IGNACIO DE HIDALGO, SAN FRANCISCO DEL RINCÓN</t>
  </si>
  <si>
    <t>7120000244  TREJO, SILAO</t>
  </si>
  <si>
    <t>7120000245  MENORES, SILAO</t>
  </si>
  <si>
    <t>7120000246  EL PUESTO, CELAYA</t>
  </si>
  <si>
    <t>7120000247  TENERÍA DEL SANTUARIO, CELAYA</t>
  </si>
  <si>
    <t>7120000248  TAVERA, JUVENTINO ROSAS</t>
  </si>
  <si>
    <t>7120000249  ROQUE, CELAYA</t>
  </si>
  <si>
    <t>7120000250  RINCÓN DE CENTENO, JUVENTINO ROSAS</t>
  </si>
  <si>
    <t>7120000251  COLONIA EL BOSQUE, CELAYA</t>
  </si>
  <si>
    <t>7120000252  SAN MIGUEL OCTOPAN, CELAYA</t>
  </si>
  <si>
    <t>7120000253  LA SOLEDAD, IRAPUATO</t>
  </si>
  <si>
    <t>7120000254  CONGREGACIÓN DE CÁRDENAS, SALAMANCA</t>
  </si>
  <si>
    <t>7120000255  NORIA DE MOSQUEDA, VALLE DE SANTIAGO</t>
  </si>
  <si>
    <t>7120000256  EL TULE, ABASOLO</t>
  </si>
  <si>
    <t>7120000257  EL SALVADOR, SALVATIERRA</t>
  </si>
  <si>
    <t>7120000258  MANRÍQUEZ, SALVATIERRA</t>
  </si>
  <si>
    <t>7120000259  PUENTECILLAS, GTO.</t>
  </si>
  <si>
    <t>7000 CUENTAS DE ORDEN CONTABLES</t>
  </si>
  <si>
    <t>SISTEMA AVANZADO DE BACHILLERATO Y EDUCACION SUPERIOR EN EL ESTADO DE GUANAJUATO</t>
  </si>
  <si>
    <t>Al 30 de Septiembre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</si>
</sst>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#,##0.000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1"/>
      <color rgb="FF00206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/>
      <sz val="10"/>
      <color theme="1"/>
      <name val="Calibri Light"/>
      <family val="2"/>
    </font>
    <font>
      <u/>
      <sz val="10"/>
      <color theme="1"/>
      <name val="Calibri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8" tint="-0.499984740745262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0" fillId="3" borderId="0" xfId="0" applyFont="1" applyFill="1" applyBorder="1"/>
    <xf numFmtId="0" fontId="5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3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3" fillId="3" borderId="4" xfId="0" applyNumberFormat="1" applyFont="1" applyFill="1" applyBorder="1"/>
    <xf numFmtId="164" fontId="5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4" fontId="3" fillId="3" borderId="5" xfId="0" applyNumberFormat="1" applyFont="1" applyFill="1" applyBorder="1"/>
    <xf numFmtId="4" fontId="4" fillId="2" borderId="2" xfId="1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11" fillId="3" borderId="0" xfId="0" applyFont="1" applyFill="1" applyBorder="1"/>
    <xf numFmtId="49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3" fillId="3" borderId="1" xfId="0" applyNumberFormat="1" applyFont="1" applyFill="1" applyBorder="1"/>
    <xf numFmtId="164" fontId="3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0" fontId="6" fillId="0" borderId="4" xfId="0" applyFont="1" applyBorder="1"/>
    <xf numFmtId="165" fontId="3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0" fontId="6" fillId="0" borderId="5" xfId="0" applyFont="1" applyBorder="1"/>
    <xf numFmtId="0" fontId="3" fillId="2" borderId="2" xfId="0" applyFont="1" applyFill="1" applyBorder="1"/>
    <xf numFmtId="0" fontId="6" fillId="0" borderId="0" xfId="0" applyFont="1"/>
    <xf numFmtId="0" fontId="5" fillId="2" borderId="3" xfId="2" applyFont="1" applyFill="1" applyBorder="1" applyAlignment="1">
      <alignment horizontal="left" vertical="center" wrapText="1"/>
    </xf>
    <xf numFmtId="4" fontId="5" fillId="2" borderId="3" xfId="3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3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4" fontId="5" fillId="3" borderId="4" xfId="3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horizontal="right" vertical="center" wrapText="1"/>
    </xf>
    <xf numFmtId="0" fontId="4" fillId="2" borderId="5" xfId="0" applyNumberFormat="1" applyFont="1" applyFill="1" applyBorder="1" applyAlignment="1">
      <alignment horizontal="right" vertical="center"/>
    </xf>
    <xf numFmtId="0" fontId="5" fillId="3" borderId="3" xfId="2" applyFont="1" applyFill="1" applyBorder="1" applyAlignment="1">
      <alignment horizontal="left" vertical="center" wrapText="1"/>
    </xf>
    <xf numFmtId="4" fontId="5" fillId="3" borderId="3" xfId="3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left" vertical="center" wrapText="1"/>
    </xf>
    <xf numFmtId="4" fontId="3" fillId="3" borderId="4" xfId="3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164" fontId="4" fillId="3" borderId="5" xfId="0" applyNumberFormat="1" applyFont="1" applyFill="1" applyBorder="1"/>
    <xf numFmtId="0" fontId="5" fillId="2" borderId="2" xfId="2" applyFont="1" applyFill="1" applyBorder="1" applyAlignment="1">
      <alignment horizontal="left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wrapText="1"/>
    </xf>
    <xf numFmtId="0" fontId="0" fillId="0" borderId="14" xfId="0" applyBorder="1"/>
    <xf numFmtId="4" fontId="0" fillId="0" borderId="14" xfId="1" applyNumberFormat="1" applyFont="1" applyBorder="1"/>
    <xf numFmtId="0" fontId="0" fillId="0" borderId="0" xfId="1" applyFont="1"/>
    <xf numFmtId="164" fontId="5" fillId="3" borderId="7" xfId="0" applyNumberFormat="1" applyFont="1" applyFill="1" applyBorder="1"/>
    <xf numFmtId="0" fontId="5" fillId="2" borderId="3" xfId="2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left"/>
    </xf>
    <xf numFmtId="164" fontId="3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0" fontId="5" fillId="2" borderId="2" xfId="2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horizontal="center" vertical="center"/>
    </xf>
    <xf numFmtId="43" fontId="3" fillId="3" borderId="0" xfId="1" applyNumberFormat="1" applyFont="1" applyFill="1" applyBorder="1"/>
    <xf numFmtId="167" fontId="3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165" fontId="3" fillId="3" borderId="16" xfId="0" applyNumberFormat="1" applyFont="1" applyFill="1" applyBorder="1"/>
    <xf numFmtId="165" fontId="3" fillId="3" borderId="7" xfId="0" applyNumberFormat="1" applyFont="1" applyFill="1" applyBorder="1"/>
    <xf numFmtId="165" fontId="4" fillId="3" borderId="9" xfId="0" applyNumberFormat="1" applyFont="1" applyFill="1" applyBorder="1"/>
    <xf numFmtId="164" fontId="4" fillId="3" borderId="9" xfId="0" applyNumberFormat="1" applyFont="1" applyFill="1" applyBorder="1"/>
    <xf numFmtId="2" fontId="4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/>
    <xf numFmtId="43" fontId="6" fillId="3" borderId="0" xfId="1" applyNumberFormat="1" applyFont="1" applyFill="1" applyBorder="1" applyProtection="1"/>
    <xf numFmtId="0" fontId="12" fillId="3" borderId="0" xfId="4" applyFont="1" applyFill="1" applyBorder="1" applyAlignment="1" applyProtection="1">
      <alignment horizontal="center" vertical="top" wrapText="1"/>
      <protection locked="0"/>
    </xf>
    <xf numFmtId="43" fontId="6" fillId="3" borderId="0" xfId="1" applyNumberFormat="1" applyFont="1" applyFill="1" applyBorder="1" applyAlignment="1" applyProtection="1">
      <alignment vertical="top"/>
    </xf>
    <xf numFmtId="0" fontId="15" fillId="3" borderId="0" xfId="4" applyFont="1" applyFill="1" applyBorder="1" applyAlignment="1" applyProtection="1">
      <alignment horizontal="center"/>
      <protection locked="0"/>
    </xf>
    <xf numFmtId="0" fontId="14" fillId="3" borderId="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16" fillId="0" borderId="0" xfId="4" applyFont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2"/>
  <sheetViews>
    <sheetView showGridLines="0" tabSelected="1" zoomScale="85" zoomScaleNormal="85" workbookViewId="0"/>
  </sheetViews>
  <sheetFormatPr baseColWidth="10" defaultRowHeight="12.75" x14ac:dyDescent="0.2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24" customHeight="1" x14ac:dyDescent="0.2">
      <c r="A4" s="124" t="s">
        <v>441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x14ac:dyDescent="0.2">
      <c r="B5" s="2"/>
      <c r="C5" s="3"/>
      <c r="D5" s="4"/>
      <c r="E5" s="4"/>
      <c r="F5" s="4"/>
    </row>
    <row r="6" spans="1:12" x14ac:dyDescent="0.2">
      <c r="A6" s="5"/>
      <c r="B6" s="5" t="s">
        <v>1</v>
      </c>
      <c r="C6" s="122" t="s">
        <v>440</v>
      </c>
      <c r="D6" s="122"/>
      <c r="E6" s="122"/>
      <c r="F6" s="122"/>
      <c r="G6" s="122"/>
      <c r="H6" s="122"/>
    </row>
    <row r="7" spans="1:12" x14ac:dyDescent="0.2">
      <c r="B7" s="5"/>
      <c r="C7" s="6"/>
      <c r="D7" s="7"/>
      <c r="E7" s="8"/>
      <c r="F7" s="9"/>
    </row>
    <row r="9" spans="1:12" ht="15" x14ac:dyDescent="0.25">
      <c r="A9" s="125" t="s">
        <v>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x14ac:dyDescent="0.2">
      <c r="B10" s="10"/>
      <c r="C10" s="6"/>
      <c r="D10" s="7"/>
      <c r="E10" s="8"/>
      <c r="F10" s="9"/>
    </row>
    <row r="11" spans="1:12" x14ac:dyDescent="0.2">
      <c r="B11" s="11" t="s">
        <v>3</v>
      </c>
      <c r="C11" s="12"/>
      <c r="D11" s="4"/>
      <c r="E11" s="4"/>
      <c r="F11" s="4"/>
    </row>
    <row r="12" spans="1:12" x14ac:dyDescent="0.2">
      <c r="B12" s="13"/>
      <c r="C12" s="3"/>
      <c r="D12" s="4"/>
      <c r="E12" s="4"/>
      <c r="F12" s="4"/>
    </row>
    <row r="13" spans="1:12" x14ac:dyDescent="0.2">
      <c r="B13" s="14" t="s">
        <v>4</v>
      </c>
      <c r="C13" s="3"/>
      <c r="D13" s="4"/>
      <c r="E13" s="4"/>
      <c r="F13" s="4"/>
    </row>
    <row r="14" spans="1:12" x14ac:dyDescent="0.2">
      <c r="C14" s="3"/>
    </row>
    <row r="15" spans="1:12" x14ac:dyDescent="0.2">
      <c r="B15" s="15" t="s">
        <v>5</v>
      </c>
      <c r="C15" s="8"/>
      <c r="D15" s="8"/>
      <c r="E15" s="8"/>
    </row>
    <row r="16" spans="1:12" x14ac:dyDescent="0.2">
      <c r="B16" s="16"/>
      <c r="C16" s="8"/>
      <c r="D16" s="8"/>
      <c r="E16" s="8"/>
    </row>
    <row r="17" spans="2:5" ht="20.25" customHeight="1" x14ac:dyDescent="0.2">
      <c r="B17" s="17" t="s">
        <v>6</v>
      </c>
      <c r="C17" s="18" t="s">
        <v>7</v>
      </c>
      <c r="D17" s="18" t="s">
        <v>8</v>
      </c>
      <c r="E17" s="18" t="s">
        <v>9</v>
      </c>
    </row>
    <row r="18" spans="2:5" x14ac:dyDescent="0.2">
      <c r="B18" s="19" t="s">
        <v>10</v>
      </c>
      <c r="C18" s="20"/>
      <c r="D18" s="20">
        <v>0</v>
      </c>
      <c r="E18" s="20">
        <v>0</v>
      </c>
    </row>
    <row r="19" spans="2:5" x14ac:dyDescent="0.2">
      <c r="B19" s="21"/>
      <c r="C19" s="22"/>
      <c r="D19" s="22">
        <v>0</v>
      </c>
      <c r="E19" s="22">
        <v>0</v>
      </c>
    </row>
    <row r="20" spans="2:5" x14ac:dyDescent="0.2">
      <c r="B20" s="21" t="s">
        <v>11</v>
      </c>
      <c r="C20" s="22">
        <v>2045585.1</v>
      </c>
      <c r="D20" s="22" t="s">
        <v>12</v>
      </c>
      <c r="E20" s="22" t="s">
        <v>12</v>
      </c>
    </row>
    <row r="21" spans="2:5" x14ac:dyDescent="0.2">
      <c r="B21" s="21" t="s">
        <v>13</v>
      </c>
      <c r="C21" s="22">
        <v>1471301.78</v>
      </c>
      <c r="D21" s="22" t="s">
        <v>12</v>
      </c>
      <c r="E21" s="22" t="s">
        <v>12</v>
      </c>
    </row>
    <row r="22" spans="2:5" x14ac:dyDescent="0.2">
      <c r="B22" s="21" t="s">
        <v>14</v>
      </c>
      <c r="C22" s="22">
        <v>10344970.5</v>
      </c>
      <c r="D22" s="22" t="s">
        <v>12</v>
      </c>
      <c r="E22" s="22" t="s">
        <v>12</v>
      </c>
    </row>
    <row r="23" spans="2:5" x14ac:dyDescent="0.2">
      <c r="B23" s="21" t="s">
        <v>15</v>
      </c>
      <c r="C23" s="23">
        <f>+SUM(C20:C22)</f>
        <v>13861857.379999999</v>
      </c>
      <c r="D23" s="22">
        <v>0</v>
      </c>
      <c r="E23" s="22">
        <v>0</v>
      </c>
    </row>
    <row r="24" spans="2:5" x14ac:dyDescent="0.2">
      <c r="B24" s="21"/>
      <c r="C24" s="23"/>
      <c r="D24" s="22"/>
      <c r="E24" s="22"/>
    </row>
    <row r="25" spans="2:5" x14ac:dyDescent="0.2">
      <c r="B25" s="21" t="s">
        <v>16</v>
      </c>
      <c r="C25" s="22">
        <v>10957310.470000001</v>
      </c>
      <c r="D25" s="22" t="s">
        <v>12</v>
      </c>
      <c r="E25" s="22" t="s">
        <v>12</v>
      </c>
    </row>
    <row r="26" spans="2:5" x14ac:dyDescent="0.2">
      <c r="B26" s="24" t="s">
        <v>17</v>
      </c>
      <c r="C26" s="25">
        <f>+C25</f>
        <v>10957310.470000001</v>
      </c>
      <c r="D26" s="26">
        <v>0</v>
      </c>
      <c r="E26" s="26">
        <v>0</v>
      </c>
    </row>
    <row r="27" spans="2:5" x14ac:dyDescent="0.2">
      <c r="B27" s="16"/>
      <c r="C27" s="27">
        <f>+C26+C23</f>
        <v>24819167.850000001</v>
      </c>
      <c r="D27" s="28"/>
      <c r="E27" s="28">
        <f>SUM(E18:E26)</f>
        <v>0</v>
      </c>
    </row>
    <row r="28" spans="2:5" x14ac:dyDescent="0.2">
      <c r="B28" s="16"/>
      <c r="C28" s="8"/>
      <c r="D28" s="8"/>
      <c r="E28" s="8"/>
    </row>
    <row r="29" spans="2:5" x14ac:dyDescent="0.2">
      <c r="B29" s="16"/>
      <c r="C29" s="8"/>
      <c r="D29" s="8"/>
      <c r="E29" s="8"/>
    </row>
    <row r="30" spans="2:5" x14ac:dyDescent="0.2">
      <c r="B30" s="16"/>
      <c r="C30" s="8"/>
      <c r="D30" s="8"/>
      <c r="E30" s="8"/>
    </row>
    <row r="31" spans="2:5" x14ac:dyDescent="0.2">
      <c r="B31" s="15" t="s">
        <v>18</v>
      </c>
      <c r="C31" s="29"/>
      <c r="D31" s="8"/>
      <c r="E31" s="8"/>
    </row>
    <row r="33" spans="2:6" ht="18.75" customHeight="1" x14ac:dyDescent="0.2">
      <c r="B33" s="17" t="s">
        <v>19</v>
      </c>
      <c r="C33" s="18" t="s">
        <v>7</v>
      </c>
      <c r="D33" s="18" t="s">
        <v>20</v>
      </c>
      <c r="E33" s="18" t="s">
        <v>21</v>
      </c>
    </row>
    <row r="34" spans="2:6" x14ac:dyDescent="0.2">
      <c r="B34" s="21" t="s">
        <v>22</v>
      </c>
      <c r="C34" s="22">
        <v>3855.11</v>
      </c>
      <c r="D34" s="22">
        <v>201854.73</v>
      </c>
      <c r="E34" s="22">
        <v>201854.73</v>
      </c>
    </row>
    <row r="35" spans="2:6" x14ac:dyDescent="0.2">
      <c r="B35" s="21" t="s">
        <v>23</v>
      </c>
      <c r="C35" s="23">
        <f>C34</f>
        <v>3855.11</v>
      </c>
      <c r="D35" s="23">
        <f>D34</f>
        <v>201854.73</v>
      </c>
      <c r="E35" s="23">
        <f>E34</f>
        <v>201854.73</v>
      </c>
    </row>
    <row r="36" spans="2:6" x14ac:dyDescent="0.2">
      <c r="B36" s="21"/>
      <c r="C36" s="22"/>
      <c r="D36" s="22"/>
      <c r="E36" s="22"/>
    </row>
    <row r="37" spans="2:6" ht="14.25" customHeight="1" x14ac:dyDescent="0.2">
      <c r="B37" s="21" t="s">
        <v>24</v>
      </c>
      <c r="C37" s="22"/>
      <c r="D37" s="22"/>
      <c r="E37" s="22"/>
    </row>
    <row r="38" spans="2:6" ht="14.25" customHeight="1" x14ac:dyDescent="0.2">
      <c r="B38" s="21"/>
      <c r="C38" s="22"/>
      <c r="D38" s="22"/>
      <c r="E38" s="22"/>
    </row>
    <row r="39" spans="2:6" ht="14.25" customHeight="1" x14ac:dyDescent="0.2">
      <c r="B39" s="24"/>
      <c r="C39" s="26"/>
      <c r="D39" s="26"/>
      <c r="E39" s="26"/>
    </row>
    <row r="40" spans="2:6" ht="14.25" customHeight="1" x14ac:dyDescent="0.2">
      <c r="C40" s="27">
        <f>SUM(C35:C39)</f>
        <v>3855.11</v>
      </c>
      <c r="D40" s="27">
        <f>SUM(D35:D39)</f>
        <v>201854.73</v>
      </c>
      <c r="E40" s="27">
        <f>SUM(E35:E39)</f>
        <v>201854.73</v>
      </c>
    </row>
    <row r="41" spans="2:6" ht="14.25" customHeight="1" x14ac:dyDescent="0.2">
      <c r="C41" s="30"/>
      <c r="D41" s="30"/>
      <c r="E41" s="30"/>
    </row>
    <row r="42" spans="2:6" ht="14.25" customHeight="1" x14ac:dyDescent="0.2"/>
    <row r="43" spans="2:6" ht="23.25" customHeight="1" x14ac:dyDescent="0.2">
      <c r="B43" s="17" t="s">
        <v>25</v>
      </c>
      <c r="C43" s="18" t="s">
        <v>7</v>
      </c>
      <c r="D43" s="18" t="s">
        <v>26</v>
      </c>
      <c r="E43" s="18" t="s">
        <v>27</v>
      </c>
      <c r="F43" s="18" t="s">
        <v>28</v>
      </c>
    </row>
    <row r="44" spans="2:6" ht="14.25" customHeight="1" x14ac:dyDescent="0.2">
      <c r="B44" s="21" t="s">
        <v>29</v>
      </c>
      <c r="C44" s="22"/>
      <c r="D44" s="22"/>
      <c r="E44" s="22"/>
      <c r="F44" s="22"/>
    </row>
    <row r="45" spans="2:6" ht="14.25" customHeight="1" x14ac:dyDescent="0.2">
      <c r="B45" s="21"/>
      <c r="C45" s="22"/>
      <c r="D45" s="22"/>
      <c r="E45" s="22"/>
      <c r="F45" s="22"/>
    </row>
    <row r="46" spans="2:6" ht="14.25" customHeight="1" x14ac:dyDescent="0.2">
      <c r="B46" s="21" t="s">
        <v>30</v>
      </c>
      <c r="C46" s="22"/>
      <c r="D46" s="22"/>
      <c r="E46" s="22"/>
      <c r="F46" s="22"/>
    </row>
    <row r="47" spans="2:6" ht="14.25" customHeight="1" x14ac:dyDescent="0.2">
      <c r="B47" s="24"/>
      <c r="C47" s="26"/>
      <c r="D47" s="26"/>
      <c r="E47" s="26"/>
      <c r="F47" s="26"/>
    </row>
    <row r="48" spans="2:6" ht="14.25" customHeight="1" x14ac:dyDescent="0.2">
      <c r="C48" s="18">
        <f>SUM(C43:C47)</f>
        <v>0</v>
      </c>
      <c r="D48" s="18">
        <f>SUM(D43:D47)</f>
        <v>0</v>
      </c>
      <c r="E48" s="18">
        <f>SUM(E43:E47)</f>
        <v>0</v>
      </c>
      <c r="F48" s="18">
        <f>SUM(F43:F47)</f>
        <v>0</v>
      </c>
    </row>
    <row r="49" spans="2:4" ht="14.25" customHeight="1" x14ac:dyDescent="0.2"/>
    <row r="50" spans="2:4" ht="14.25" customHeight="1" x14ac:dyDescent="0.2"/>
    <row r="51" spans="2:4" ht="14.25" customHeight="1" x14ac:dyDescent="0.2"/>
    <row r="52" spans="2:4" ht="14.25" customHeight="1" x14ac:dyDescent="0.2">
      <c r="B52" s="15" t="s">
        <v>31</v>
      </c>
    </row>
    <row r="53" spans="2:4" ht="14.25" customHeight="1" x14ac:dyDescent="0.2">
      <c r="B53" s="31"/>
    </row>
    <row r="54" spans="2:4" ht="24" customHeight="1" x14ac:dyDescent="0.2">
      <c r="B54" s="17" t="s">
        <v>32</v>
      </c>
      <c r="C54" s="18" t="s">
        <v>7</v>
      </c>
      <c r="D54" s="18" t="s">
        <v>33</v>
      </c>
    </row>
    <row r="55" spans="2:4" ht="14.25" customHeight="1" x14ac:dyDescent="0.2">
      <c r="B55" s="19" t="s">
        <v>34</v>
      </c>
      <c r="C55" s="20"/>
      <c r="D55" s="20">
        <v>0</v>
      </c>
    </row>
    <row r="56" spans="2:4" ht="14.25" customHeight="1" x14ac:dyDescent="0.2">
      <c r="B56" s="21"/>
      <c r="C56" s="22"/>
      <c r="D56" s="22">
        <v>0</v>
      </c>
    </row>
    <row r="57" spans="2:4" ht="14.25" customHeight="1" x14ac:dyDescent="0.2">
      <c r="B57" s="21" t="s">
        <v>35</v>
      </c>
      <c r="C57" s="22"/>
      <c r="D57" s="22"/>
    </row>
    <row r="58" spans="2:4" ht="14.25" customHeight="1" x14ac:dyDescent="0.2">
      <c r="B58" s="24"/>
      <c r="C58" s="26"/>
      <c r="D58" s="26">
        <v>0</v>
      </c>
    </row>
    <row r="59" spans="2:4" ht="14.25" customHeight="1" x14ac:dyDescent="0.2">
      <c r="B59" s="32"/>
      <c r="C59" s="18">
        <f>SUM(C54:C58)</f>
        <v>0</v>
      </c>
      <c r="D59" s="18"/>
    </row>
    <row r="60" spans="2:4" ht="14.25" customHeight="1" x14ac:dyDescent="0.2">
      <c r="B60" s="32"/>
      <c r="C60" s="33"/>
      <c r="D60" s="33"/>
    </row>
    <row r="61" spans="2:4" ht="9.75" customHeight="1" x14ac:dyDescent="0.2">
      <c r="B61" s="32"/>
      <c r="C61" s="33"/>
      <c r="D61" s="33"/>
    </row>
    <row r="62" spans="2:4" ht="14.25" customHeight="1" x14ac:dyDescent="0.2"/>
    <row r="63" spans="2:4" ht="14.25" customHeight="1" x14ac:dyDescent="0.2">
      <c r="B63" s="15" t="s">
        <v>36</v>
      </c>
    </row>
    <row r="64" spans="2:4" ht="14.25" customHeight="1" x14ac:dyDescent="0.2">
      <c r="B64" s="31"/>
    </row>
    <row r="65" spans="2:7" ht="27.75" customHeight="1" x14ac:dyDescent="0.2">
      <c r="B65" s="17" t="s">
        <v>37</v>
      </c>
      <c r="C65" s="18" t="s">
        <v>7</v>
      </c>
      <c r="D65" s="18" t="s">
        <v>8</v>
      </c>
      <c r="E65" s="18" t="s">
        <v>38</v>
      </c>
      <c r="F65" s="34" t="s">
        <v>39</v>
      </c>
      <c r="G65" s="18" t="s">
        <v>40</v>
      </c>
    </row>
    <row r="66" spans="2:7" ht="14.25" customHeight="1" x14ac:dyDescent="0.2">
      <c r="B66" s="35" t="s">
        <v>41</v>
      </c>
      <c r="C66" s="33"/>
      <c r="D66" s="33">
        <v>0</v>
      </c>
      <c r="E66" s="33">
        <v>0</v>
      </c>
      <c r="F66" s="33">
        <v>0</v>
      </c>
      <c r="G66" s="36">
        <v>0</v>
      </c>
    </row>
    <row r="67" spans="2:7" ht="14.25" customHeight="1" x14ac:dyDescent="0.2">
      <c r="B67" s="35"/>
      <c r="C67" s="33"/>
      <c r="D67" s="33">
        <v>0</v>
      </c>
      <c r="E67" s="33">
        <v>0</v>
      </c>
      <c r="F67" s="33">
        <v>0</v>
      </c>
      <c r="G67" s="36">
        <v>0</v>
      </c>
    </row>
    <row r="68" spans="2:7" ht="14.25" customHeight="1" x14ac:dyDescent="0.2">
      <c r="B68" s="35"/>
      <c r="C68" s="33"/>
      <c r="D68" s="33">
        <v>0</v>
      </c>
      <c r="E68" s="33">
        <v>0</v>
      </c>
      <c r="F68" s="33">
        <v>0</v>
      </c>
      <c r="G68" s="36">
        <v>0</v>
      </c>
    </row>
    <row r="69" spans="2:7" ht="14.25" customHeight="1" x14ac:dyDescent="0.2">
      <c r="B69" s="37"/>
      <c r="C69" s="38"/>
      <c r="D69" s="38">
        <v>0</v>
      </c>
      <c r="E69" s="38">
        <v>0</v>
      </c>
      <c r="F69" s="38">
        <v>0</v>
      </c>
      <c r="G69" s="39">
        <v>0</v>
      </c>
    </row>
    <row r="70" spans="2:7" ht="15" customHeight="1" x14ac:dyDescent="0.2">
      <c r="B70" s="32"/>
      <c r="C70" s="18">
        <f>SUM(C65:C69)</f>
        <v>0</v>
      </c>
      <c r="D70" s="40">
        <v>0</v>
      </c>
      <c r="E70" s="41">
        <v>0</v>
      </c>
      <c r="F70" s="41">
        <v>0</v>
      </c>
      <c r="G70" s="42">
        <v>0</v>
      </c>
    </row>
    <row r="71" spans="2:7" x14ac:dyDescent="0.2">
      <c r="B71" s="32"/>
      <c r="C71" s="43"/>
      <c r="D71" s="43"/>
      <c r="E71" s="43"/>
      <c r="F71" s="43"/>
      <c r="G71" s="43"/>
    </row>
    <row r="72" spans="2:7" x14ac:dyDescent="0.2">
      <c r="B72" s="32"/>
      <c r="C72" s="43"/>
      <c r="D72" s="43"/>
      <c r="E72" s="43"/>
      <c r="F72" s="43"/>
      <c r="G72" s="43"/>
    </row>
    <row r="73" spans="2:7" x14ac:dyDescent="0.2">
      <c r="B73" s="32"/>
      <c r="C73" s="43"/>
      <c r="D73" s="43"/>
      <c r="E73" s="43"/>
      <c r="F73" s="43"/>
      <c r="G73" s="43"/>
    </row>
    <row r="74" spans="2:7" ht="26.25" customHeight="1" x14ac:dyDescent="0.2">
      <c r="B74" s="17" t="s">
        <v>42</v>
      </c>
      <c r="C74" s="18" t="s">
        <v>7</v>
      </c>
      <c r="D74" s="18" t="s">
        <v>8</v>
      </c>
      <c r="E74" s="18" t="s">
        <v>43</v>
      </c>
      <c r="F74" s="43"/>
      <c r="G74" s="43"/>
    </row>
    <row r="75" spans="2:7" x14ac:dyDescent="0.2">
      <c r="B75" s="19" t="s">
        <v>44</v>
      </c>
      <c r="C75" s="36"/>
      <c r="D75" s="22">
        <v>0</v>
      </c>
      <c r="E75" s="22">
        <v>0</v>
      </c>
      <c r="F75" s="43"/>
      <c r="G75" s="43"/>
    </row>
    <row r="76" spans="2:7" x14ac:dyDescent="0.2">
      <c r="B76" s="24"/>
      <c r="C76" s="36"/>
      <c r="D76" s="22">
        <v>0</v>
      </c>
      <c r="E76" s="22">
        <v>0</v>
      </c>
      <c r="F76" s="43"/>
      <c r="G76" s="43"/>
    </row>
    <row r="77" spans="2:7" ht="16.5" customHeight="1" x14ac:dyDescent="0.2">
      <c r="B77" s="32"/>
      <c r="C77" s="18">
        <f>SUM(C75:C76)</f>
        <v>0</v>
      </c>
      <c r="D77" s="126"/>
      <c r="E77" s="127"/>
      <c r="F77" s="43"/>
      <c r="G77" s="43"/>
    </row>
    <row r="78" spans="2:7" x14ac:dyDescent="0.2">
      <c r="B78" s="32"/>
      <c r="C78" s="43"/>
      <c r="D78" s="43"/>
      <c r="E78" s="43"/>
      <c r="F78" s="43"/>
      <c r="G78" s="43"/>
    </row>
    <row r="79" spans="2:7" x14ac:dyDescent="0.2">
      <c r="B79" s="32"/>
      <c r="C79" s="43"/>
      <c r="D79" s="43"/>
      <c r="E79" s="43"/>
      <c r="F79" s="43"/>
      <c r="G79" s="43"/>
    </row>
    <row r="80" spans="2:7" x14ac:dyDescent="0.2">
      <c r="B80" s="32"/>
      <c r="C80" s="43"/>
      <c r="D80" s="43"/>
      <c r="E80" s="43"/>
      <c r="F80" s="43"/>
      <c r="G80" s="43"/>
    </row>
    <row r="81" spans="2:7" x14ac:dyDescent="0.2">
      <c r="B81" s="32"/>
      <c r="C81" s="43"/>
      <c r="D81" s="43"/>
      <c r="E81" s="43"/>
      <c r="F81" s="43"/>
      <c r="G81" s="43"/>
    </row>
    <row r="82" spans="2:7" x14ac:dyDescent="0.2">
      <c r="B82" s="31"/>
    </row>
    <row r="83" spans="2:7" x14ac:dyDescent="0.2">
      <c r="B83" s="15" t="s">
        <v>45</v>
      </c>
    </row>
    <row r="85" spans="2:7" x14ac:dyDescent="0.2">
      <c r="B85" s="31"/>
    </row>
    <row r="86" spans="2:7" ht="24" customHeight="1" x14ac:dyDescent="0.2">
      <c r="B86" s="17" t="s">
        <v>46</v>
      </c>
      <c r="C86" s="18" t="s">
        <v>47</v>
      </c>
      <c r="D86" s="18" t="s">
        <v>48</v>
      </c>
      <c r="E86" s="18" t="s">
        <v>49</v>
      </c>
      <c r="F86" s="18" t="s">
        <v>50</v>
      </c>
    </row>
    <row r="87" spans="2:7" ht="24" customHeight="1" x14ac:dyDescent="0.2">
      <c r="B87" s="44" t="s">
        <v>51</v>
      </c>
      <c r="C87" s="22">
        <v>82279264.739999995</v>
      </c>
      <c r="D87" s="22">
        <v>82717940.739999995</v>
      </c>
      <c r="E87" s="22">
        <v>438676</v>
      </c>
      <c r="F87" s="22" t="s">
        <v>52</v>
      </c>
    </row>
    <row r="88" spans="2:7" ht="24" customHeight="1" x14ac:dyDescent="0.2">
      <c r="B88" s="44" t="s">
        <v>53</v>
      </c>
      <c r="C88" s="22">
        <v>40370533.030000001</v>
      </c>
      <c r="D88" s="22">
        <v>77151927.329999998</v>
      </c>
      <c r="E88" s="22">
        <v>36781394.299999997</v>
      </c>
      <c r="F88" s="22" t="s">
        <v>52</v>
      </c>
    </row>
    <row r="89" spans="2:7" ht="24" customHeight="1" x14ac:dyDescent="0.2">
      <c r="B89" s="44" t="s">
        <v>54</v>
      </c>
      <c r="C89" s="22">
        <v>351420687.85000002</v>
      </c>
      <c r="D89" s="22">
        <v>351762879.85000002</v>
      </c>
      <c r="E89" s="22">
        <v>342192</v>
      </c>
      <c r="F89" s="22" t="s">
        <v>52</v>
      </c>
    </row>
    <row r="90" spans="2:7" ht="24" customHeight="1" x14ac:dyDescent="0.2">
      <c r="B90" s="44" t="s">
        <v>55</v>
      </c>
      <c r="C90" s="22">
        <v>31090156.050000001</v>
      </c>
      <c r="D90" s="22">
        <v>19521700.210000001</v>
      </c>
      <c r="E90" s="22">
        <v>-11568455.84</v>
      </c>
      <c r="F90" s="22" t="s">
        <v>52</v>
      </c>
    </row>
    <row r="91" spans="2:7" ht="24" customHeight="1" x14ac:dyDescent="0.2">
      <c r="B91" s="44" t="s">
        <v>56</v>
      </c>
      <c r="C91" s="22">
        <v>50251021.009999998</v>
      </c>
      <c r="D91" s="22">
        <v>31908080.210000001</v>
      </c>
      <c r="E91" s="22">
        <v>-18342940.800000001</v>
      </c>
      <c r="F91" s="22" t="s">
        <v>52</v>
      </c>
    </row>
    <row r="92" spans="2:7" ht="24" customHeight="1" x14ac:dyDescent="0.2">
      <c r="B92" s="44" t="s">
        <v>57</v>
      </c>
      <c r="C92" s="22">
        <v>350000</v>
      </c>
      <c r="D92" s="22" t="s">
        <v>12</v>
      </c>
      <c r="E92" s="22">
        <v>-350000</v>
      </c>
      <c r="F92" s="22" t="s">
        <v>52</v>
      </c>
    </row>
    <row r="93" spans="2:7" ht="24" customHeight="1" x14ac:dyDescent="0.2">
      <c r="B93" s="44" t="s">
        <v>58</v>
      </c>
      <c r="C93" s="22">
        <v>532447.52</v>
      </c>
      <c r="D93" s="22" t="s">
        <v>12</v>
      </c>
      <c r="E93" s="22">
        <v>-532447.52</v>
      </c>
      <c r="F93" s="22" t="s">
        <v>52</v>
      </c>
    </row>
    <row r="94" spans="2:7" x14ac:dyDescent="0.2">
      <c r="B94" s="21" t="s">
        <v>59</v>
      </c>
      <c r="C94" s="23">
        <f>SUM(C87:C93)</f>
        <v>556294110.20000005</v>
      </c>
      <c r="D94" s="23">
        <f>SUM(D87:D93)</f>
        <v>563062528.34000003</v>
      </c>
      <c r="E94" s="23">
        <f>SUM(E87:E93)</f>
        <v>6768418.1399999969</v>
      </c>
      <c r="F94" s="23">
        <f>SUM(F87:F93)</f>
        <v>0</v>
      </c>
    </row>
    <row r="95" spans="2:7" x14ac:dyDescent="0.2">
      <c r="B95" s="44"/>
      <c r="C95" s="45"/>
      <c r="D95" s="22"/>
      <c r="E95" s="22"/>
      <c r="F95" s="22">
        <v>0</v>
      </c>
    </row>
    <row r="96" spans="2:7" x14ac:dyDescent="0.2">
      <c r="B96" s="44" t="s">
        <v>60</v>
      </c>
      <c r="C96" s="22">
        <v>5286850.05</v>
      </c>
      <c r="D96" s="22">
        <v>5447092.4500000002</v>
      </c>
      <c r="E96" s="22">
        <v>160242.4</v>
      </c>
      <c r="F96" s="22" t="s">
        <v>52</v>
      </c>
    </row>
    <row r="97" spans="2:6" x14ac:dyDescent="0.2">
      <c r="B97" s="44" t="s">
        <v>61</v>
      </c>
      <c r="C97" s="22">
        <v>26652037.620000001</v>
      </c>
      <c r="D97" s="22">
        <v>26542231.609999999</v>
      </c>
      <c r="E97" s="22">
        <v>-109806.01</v>
      </c>
      <c r="F97" s="22" t="s">
        <v>52</v>
      </c>
    </row>
    <row r="98" spans="2:6" x14ac:dyDescent="0.2">
      <c r="B98" s="44" t="s">
        <v>62</v>
      </c>
      <c r="C98" s="22">
        <v>515418.16</v>
      </c>
      <c r="D98" s="22">
        <v>534647.16</v>
      </c>
      <c r="E98" s="22">
        <v>19229</v>
      </c>
      <c r="F98" s="22" t="s">
        <v>52</v>
      </c>
    </row>
    <row r="99" spans="2:6" x14ac:dyDescent="0.2">
      <c r="B99" s="44" t="s">
        <v>63</v>
      </c>
      <c r="C99" s="22">
        <v>21727317.609999999</v>
      </c>
      <c r="D99" s="22">
        <v>22140130.420000002</v>
      </c>
      <c r="E99" s="22">
        <v>412812.81</v>
      </c>
      <c r="F99" s="22" t="s">
        <v>52</v>
      </c>
    </row>
    <row r="100" spans="2:6" x14ac:dyDescent="0.2">
      <c r="B100" s="44" t="s">
        <v>64</v>
      </c>
      <c r="C100" s="22">
        <v>86544445.25</v>
      </c>
      <c r="D100" s="22">
        <v>84503911.060000002</v>
      </c>
      <c r="E100" s="22">
        <v>-2040534.19</v>
      </c>
      <c r="F100" s="22" t="s">
        <v>52</v>
      </c>
    </row>
    <row r="101" spans="2:6" x14ac:dyDescent="0.2">
      <c r="B101" s="44" t="s">
        <v>65</v>
      </c>
      <c r="C101" s="22">
        <v>1416194.96</v>
      </c>
      <c r="D101" s="22">
        <v>1587332.8</v>
      </c>
      <c r="E101" s="22">
        <v>171137.84</v>
      </c>
      <c r="F101" s="22" t="s">
        <v>52</v>
      </c>
    </row>
    <row r="102" spans="2:6" x14ac:dyDescent="0.2">
      <c r="B102" s="44" t="s">
        <v>66</v>
      </c>
      <c r="C102" s="22">
        <v>7462289.54</v>
      </c>
      <c r="D102" s="22">
        <v>7409235.9299999997</v>
      </c>
      <c r="E102" s="22">
        <v>-53053.61</v>
      </c>
      <c r="F102" s="22" t="s">
        <v>52</v>
      </c>
    </row>
    <row r="103" spans="2:6" x14ac:dyDescent="0.2">
      <c r="B103" s="44" t="s">
        <v>67</v>
      </c>
      <c r="C103" s="22">
        <v>2602052.89</v>
      </c>
      <c r="D103" s="22">
        <v>2716963.55</v>
      </c>
      <c r="E103" s="22">
        <v>114910.66</v>
      </c>
      <c r="F103" s="22" t="s">
        <v>52</v>
      </c>
    </row>
    <row r="104" spans="2:6" x14ac:dyDescent="0.2">
      <c r="B104" s="44" t="s">
        <v>68</v>
      </c>
      <c r="C104" s="22">
        <v>391287.3</v>
      </c>
      <c r="D104" s="22">
        <v>457505.1</v>
      </c>
      <c r="E104" s="22">
        <v>66217.8</v>
      </c>
      <c r="F104" s="22" t="s">
        <v>52</v>
      </c>
    </row>
    <row r="105" spans="2:6" x14ac:dyDescent="0.2">
      <c r="B105" s="44" t="s">
        <v>69</v>
      </c>
      <c r="C105" s="22">
        <v>15272649.800000001</v>
      </c>
      <c r="D105" s="22">
        <v>15301323.25</v>
      </c>
      <c r="E105" s="22">
        <v>28673.45</v>
      </c>
      <c r="F105" s="22" t="s">
        <v>52</v>
      </c>
    </row>
    <row r="106" spans="2:6" x14ac:dyDescent="0.2">
      <c r="B106" s="44" t="s">
        <v>70</v>
      </c>
      <c r="C106" s="22">
        <v>29907497.940000001</v>
      </c>
      <c r="D106" s="22">
        <v>29759620.039999999</v>
      </c>
      <c r="E106" s="22">
        <v>-147877.9</v>
      </c>
      <c r="F106" s="22" t="s">
        <v>52</v>
      </c>
    </row>
    <row r="107" spans="2:6" x14ac:dyDescent="0.2">
      <c r="B107" s="44" t="s">
        <v>71</v>
      </c>
      <c r="C107" s="22">
        <v>23000</v>
      </c>
      <c r="D107" s="22">
        <v>23000</v>
      </c>
      <c r="E107" s="22" t="s">
        <v>12</v>
      </c>
      <c r="F107" s="22" t="s">
        <v>52</v>
      </c>
    </row>
    <row r="108" spans="2:6" x14ac:dyDescent="0.2">
      <c r="B108" s="44" t="s">
        <v>72</v>
      </c>
      <c r="C108" s="22">
        <v>3623751.15</v>
      </c>
      <c r="D108" s="22">
        <v>3606326.7</v>
      </c>
      <c r="E108" s="22">
        <v>-17424.45</v>
      </c>
      <c r="F108" s="22" t="s">
        <v>52</v>
      </c>
    </row>
    <row r="109" spans="2:6" x14ac:dyDescent="0.2">
      <c r="B109" s="44" t="s">
        <v>73</v>
      </c>
      <c r="C109" s="22">
        <v>2756052</v>
      </c>
      <c r="D109" s="22">
        <v>2546802</v>
      </c>
      <c r="E109" s="22">
        <v>-209250</v>
      </c>
      <c r="F109" s="22" t="s">
        <v>52</v>
      </c>
    </row>
    <row r="110" spans="2:6" x14ac:dyDescent="0.2">
      <c r="B110" s="44" t="s">
        <v>74</v>
      </c>
      <c r="C110" s="22">
        <v>14419045.550000001</v>
      </c>
      <c r="D110" s="22">
        <v>14410509.550000001</v>
      </c>
      <c r="E110" s="22">
        <v>-8536</v>
      </c>
      <c r="F110" s="22" t="s">
        <v>52</v>
      </c>
    </row>
    <row r="111" spans="2:6" x14ac:dyDescent="0.2">
      <c r="B111" s="44" t="s">
        <v>75</v>
      </c>
      <c r="C111" s="22">
        <v>178264.03</v>
      </c>
      <c r="D111" s="22">
        <v>178264.03</v>
      </c>
      <c r="E111" s="22" t="s">
        <v>12</v>
      </c>
      <c r="F111" s="22" t="s">
        <v>52</v>
      </c>
    </row>
    <row r="112" spans="2:6" x14ac:dyDescent="0.2">
      <c r="B112" s="44" t="s">
        <v>76</v>
      </c>
      <c r="C112" s="22">
        <v>52208.2</v>
      </c>
      <c r="D112" s="22">
        <v>52208.2</v>
      </c>
      <c r="E112" s="22" t="s">
        <v>12</v>
      </c>
      <c r="F112" s="22" t="s">
        <v>52</v>
      </c>
    </row>
    <row r="113" spans="2:6" x14ac:dyDescent="0.2">
      <c r="B113" s="44" t="s">
        <v>77</v>
      </c>
      <c r="C113" s="22">
        <v>57848.15</v>
      </c>
      <c r="D113" s="22">
        <v>57848.15</v>
      </c>
      <c r="E113" s="22" t="s">
        <v>12</v>
      </c>
      <c r="F113" s="22" t="s">
        <v>52</v>
      </c>
    </row>
    <row r="114" spans="2:6" x14ac:dyDescent="0.2">
      <c r="B114" s="44" t="s">
        <v>78</v>
      </c>
      <c r="C114" s="22">
        <v>998603.2</v>
      </c>
      <c r="D114" s="22">
        <v>1001108.8</v>
      </c>
      <c r="E114" s="22">
        <v>2505.6</v>
      </c>
      <c r="F114" s="22" t="s">
        <v>52</v>
      </c>
    </row>
    <row r="115" spans="2:6" x14ac:dyDescent="0.2">
      <c r="B115" s="44" t="s">
        <v>79</v>
      </c>
      <c r="C115" s="22">
        <v>12687889.24</v>
      </c>
      <c r="D115" s="22">
        <v>12393040.82</v>
      </c>
      <c r="E115" s="22">
        <v>-294848.42</v>
      </c>
      <c r="F115" s="22" t="s">
        <v>52</v>
      </c>
    </row>
    <row r="116" spans="2:6" x14ac:dyDescent="0.2">
      <c r="B116" s="44" t="s">
        <v>80</v>
      </c>
      <c r="C116" s="22">
        <v>53056</v>
      </c>
      <c r="D116" s="22">
        <v>53851</v>
      </c>
      <c r="E116" s="22">
        <v>795</v>
      </c>
      <c r="F116" s="22" t="s">
        <v>52</v>
      </c>
    </row>
    <row r="117" spans="2:6" x14ac:dyDescent="0.2">
      <c r="B117" s="44" t="s">
        <v>81</v>
      </c>
      <c r="C117" s="22">
        <v>2197418.7400000002</v>
      </c>
      <c r="D117" s="22">
        <v>2135146.5299999998</v>
      </c>
      <c r="E117" s="22">
        <v>-62272.21</v>
      </c>
      <c r="F117" s="22" t="s">
        <v>52</v>
      </c>
    </row>
    <row r="118" spans="2:6" x14ac:dyDescent="0.2">
      <c r="B118" s="44" t="s">
        <v>82</v>
      </c>
      <c r="C118" s="22">
        <v>968603.24</v>
      </c>
      <c r="D118" s="22">
        <v>977090.24</v>
      </c>
      <c r="E118" s="22">
        <v>8487</v>
      </c>
      <c r="F118" s="22" t="s">
        <v>52</v>
      </c>
    </row>
    <row r="119" spans="2:6" x14ac:dyDescent="0.2">
      <c r="B119" s="44" t="s">
        <v>83</v>
      </c>
      <c r="C119" s="22">
        <v>167631.5</v>
      </c>
      <c r="D119" s="22">
        <v>166661.75</v>
      </c>
      <c r="E119" s="22">
        <v>-969.75</v>
      </c>
      <c r="F119" s="22" t="s">
        <v>52</v>
      </c>
    </row>
    <row r="120" spans="2:6" x14ac:dyDescent="0.2">
      <c r="B120" s="44" t="s">
        <v>84</v>
      </c>
      <c r="C120" s="22">
        <v>165563.42000000001</v>
      </c>
      <c r="D120" s="22">
        <v>169957.42</v>
      </c>
      <c r="E120" s="22">
        <v>4394</v>
      </c>
      <c r="F120" s="22" t="s">
        <v>52</v>
      </c>
    </row>
    <row r="121" spans="2:6" x14ac:dyDescent="0.2">
      <c r="B121" s="44" t="s">
        <v>85</v>
      </c>
      <c r="C121" s="22">
        <v>919840.72</v>
      </c>
      <c r="D121" s="22">
        <v>919840.71</v>
      </c>
      <c r="E121" s="22">
        <v>-0.01</v>
      </c>
      <c r="F121" s="22" t="s">
        <v>52</v>
      </c>
    </row>
    <row r="122" spans="2:6" x14ac:dyDescent="0.2">
      <c r="B122" s="44" t="s">
        <v>86</v>
      </c>
      <c r="C122" s="22">
        <v>4635646.84</v>
      </c>
      <c r="D122" s="22">
        <v>4633620.83</v>
      </c>
      <c r="E122" s="22">
        <v>-2026.01</v>
      </c>
      <c r="F122" s="22" t="s">
        <v>52</v>
      </c>
    </row>
    <row r="123" spans="2:6" x14ac:dyDescent="0.2">
      <c r="B123" s="44" t="s">
        <v>87</v>
      </c>
      <c r="C123" s="22">
        <v>5100</v>
      </c>
      <c r="D123" s="22">
        <v>5100</v>
      </c>
      <c r="E123" s="22" t="s">
        <v>12</v>
      </c>
      <c r="F123" s="22" t="s">
        <v>52</v>
      </c>
    </row>
    <row r="124" spans="2:6" x14ac:dyDescent="0.2">
      <c r="B124" s="44" t="s">
        <v>88</v>
      </c>
      <c r="C124" s="22">
        <v>998878.49</v>
      </c>
      <c r="D124" s="22">
        <v>985168.16</v>
      </c>
      <c r="E124" s="22">
        <v>-13710.33</v>
      </c>
      <c r="F124" s="22" t="s">
        <v>52</v>
      </c>
    </row>
    <row r="125" spans="2:6" x14ac:dyDescent="0.2">
      <c r="B125" s="21" t="s">
        <v>89</v>
      </c>
      <c r="C125" s="22">
        <f>SUM(C96:C124)</f>
        <v>242686441.59000003</v>
      </c>
      <c r="D125" s="22">
        <f>SUM(D96:D124)</f>
        <v>240715538.26000002</v>
      </c>
      <c r="E125" s="22">
        <f>SUM(E96:E124)</f>
        <v>-1970903.3299999998</v>
      </c>
      <c r="F125" s="22">
        <f>SUM(F96:F124)</f>
        <v>0</v>
      </c>
    </row>
    <row r="126" spans="2:6" x14ac:dyDescent="0.2">
      <c r="B126" s="21"/>
      <c r="C126" s="22"/>
      <c r="D126" s="22"/>
      <c r="E126" s="22"/>
      <c r="F126" s="22"/>
    </row>
    <row r="127" spans="2:6" x14ac:dyDescent="0.2">
      <c r="B127" s="46" t="s">
        <v>90</v>
      </c>
      <c r="C127" s="22">
        <v>-878323</v>
      </c>
      <c r="D127" s="22">
        <v>-878323</v>
      </c>
      <c r="E127" s="22" t="s">
        <v>12</v>
      </c>
      <c r="F127" s="22" t="s">
        <v>52</v>
      </c>
    </row>
    <row r="128" spans="2:6" x14ac:dyDescent="0.2">
      <c r="B128" s="46" t="s">
        <v>91</v>
      </c>
      <c r="C128" s="22">
        <v>-14454393.380000001</v>
      </c>
      <c r="D128" s="22">
        <v>-14399397.470000001</v>
      </c>
      <c r="E128" s="22">
        <v>54995.91</v>
      </c>
      <c r="F128" s="22" t="s">
        <v>52</v>
      </c>
    </row>
    <row r="129" spans="2:6" x14ac:dyDescent="0.2">
      <c r="B129" s="46" t="s">
        <v>92</v>
      </c>
      <c r="C129" s="22">
        <v>-51473</v>
      </c>
      <c r="D129" s="22">
        <v>-51473</v>
      </c>
      <c r="E129" s="22" t="s">
        <v>12</v>
      </c>
      <c r="F129" s="22" t="s">
        <v>52</v>
      </c>
    </row>
    <row r="130" spans="2:6" x14ac:dyDescent="0.2">
      <c r="B130" s="46" t="s">
        <v>93</v>
      </c>
      <c r="C130" s="22">
        <v>-677365.27</v>
      </c>
      <c r="D130" s="22">
        <v>-667179.88</v>
      </c>
      <c r="E130" s="22">
        <v>10185.39</v>
      </c>
      <c r="F130" s="22" t="s">
        <v>52</v>
      </c>
    </row>
    <row r="131" spans="2:6" x14ac:dyDescent="0.2">
      <c r="B131" s="46" t="s">
        <v>94</v>
      </c>
      <c r="C131" s="22">
        <v>-81223855.049999997</v>
      </c>
      <c r="D131" s="22">
        <v>-81062359.890000001</v>
      </c>
      <c r="E131" s="22">
        <v>161495.16</v>
      </c>
      <c r="F131" s="22" t="s">
        <v>52</v>
      </c>
    </row>
    <row r="132" spans="2:6" x14ac:dyDescent="0.2">
      <c r="B132" s="46" t="s">
        <v>95</v>
      </c>
      <c r="C132" s="22">
        <v>-4121050</v>
      </c>
      <c r="D132" s="22">
        <v>-4086201.18</v>
      </c>
      <c r="E132" s="22">
        <v>34848.82</v>
      </c>
      <c r="F132" s="22" t="s">
        <v>52</v>
      </c>
    </row>
    <row r="133" spans="2:6" x14ac:dyDescent="0.2">
      <c r="B133" s="46" t="s">
        <v>96</v>
      </c>
      <c r="C133" s="22">
        <v>-185313</v>
      </c>
      <c r="D133" s="22">
        <v>-185313</v>
      </c>
      <c r="E133" s="22" t="s">
        <v>12</v>
      </c>
      <c r="F133" s="22" t="s">
        <v>52</v>
      </c>
    </row>
    <row r="134" spans="2:6" x14ac:dyDescent="0.2">
      <c r="B134" s="46" t="s">
        <v>97</v>
      </c>
      <c r="C134" s="22">
        <v>-22150</v>
      </c>
      <c r="D134" s="22">
        <v>-22150</v>
      </c>
      <c r="E134" s="22" t="s">
        <v>12</v>
      </c>
      <c r="F134" s="22" t="s">
        <v>52</v>
      </c>
    </row>
    <row r="135" spans="2:6" x14ac:dyDescent="0.2">
      <c r="B135" s="46" t="s">
        <v>98</v>
      </c>
      <c r="C135" s="22">
        <v>-12003959.5</v>
      </c>
      <c r="D135" s="22">
        <v>-11894109.460000001</v>
      </c>
      <c r="E135" s="22">
        <v>109850.04</v>
      </c>
      <c r="F135" s="22" t="s">
        <v>52</v>
      </c>
    </row>
    <row r="136" spans="2:6" x14ac:dyDescent="0.2">
      <c r="B136" s="46" t="s">
        <v>99</v>
      </c>
      <c r="C136" s="22">
        <v>-1173044.32</v>
      </c>
      <c r="D136" s="22">
        <v>-1165881.32</v>
      </c>
      <c r="E136" s="22">
        <v>7163</v>
      </c>
      <c r="F136" s="22" t="s">
        <v>52</v>
      </c>
    </row>
    <row r="137" spans="2:6" x14ac:dyDescent="0.2">
      <c r="B137" s="46" t="s">
        <v>100</v>
      </c>
      <c r="C137" s="22">
        <v>-13485874.83</v>
      </c>
      <c r="D137" s="22">
        <v>-13464077.83</v>
      </c>
      <c r="E137" s="22">
        <v>21797</v>
      </c>
      <c r="F137" s="22" t="s">
        <v>52</v>
      </c>
    </row>
    <row r="138" spans="2:6" x14ac:dyDescent="0.2">
      <c r="B138" s="46" t="s">
        <v>101</v>
      </c>
      <c r="C138" s="22">
        <v>-73724.33</v>
      </c>
      <c r="D138" s="22">
        <v>-73724.33</v>
      </c>
      <c r="E138" s="22" t="s">
        <v>12</v>
      </c>
      <c r="F138" s="22" t="s">
        <v>52</v>
      </c>
    </row>
    <row r="139" spans="2:6" x14ac:dyDescent="0.2">
      <c r="B139" s="46" t="s">
        <v>102</v>
      </c>
      <c r="C139" s="22">
        <v>-32608.15</v>
      </c>
      <c r="D139" s="22">
        <v>-32608.15</v>
      </c>
      <c r="E139" s="22" t="s">
        <v>12</v>
      </c>
      <c r="F139" s="22" t="s">
        <v>52</v>
      </c>
    </row>
    <row r="140" spans="2:6" x14ac:dyDescent="0.2">
      <c r="B140" s="46" t="s">
        <v>103</v>
      </c>
      <c r="C140" s="22">
        <v>-8491204.2300000004</v>
      </c>
      <c r="D140" s="22">
        <v>-8313318.7199999997</v>
      </c>
      <c r="E140" s="22">
        <v>177885.51</v>
      </c>
      <c r="F140" s="22" t="s">
        <v>52</v>
      </c>
    </row>
    <row r="141" spans="2:6" x14ac:dyDescent="0.2">
      <c r="B141" s="46" t="s">
        <v>104</v>
      </c>
      <c r="C141" s="22">
        <v>-1779005.89</v>
      </c>
      <c r="D141" s="22">
        <v>-1777683.89</v>
      </c>
      <c r="E141" s="22">
        <v>1322</v>
      </c>
      <c r="F141" s="22" t="s">
        <v>52</v>
      </c>
    </row>
    <row r="142" spans="2:6" x14ac:dyDescent="0.2">
      <c r="B142" s="46" t="s">
        <v>105</v>
      </c>
      <c r="C142" s="22">
        <v>-113767</v>
      </c>
      <c r="D142" s="22">
        <v>-113317</v>
      </c>
      <c r="E142" s="22">
        <v>450</v>
      </c>
      <c r="F142" s="22" t="s">
        <v>52</v>
      </c>
    </row>
    <row r="143" spans="2:6" x14ac:dyDescent="0.2">
      <c r="B143" s="46" t="s">
        <v>106</v>
      </c>
      <c r="C143" s="22">
        <v>-498899.44</v>
      </c>
      <c r="D143" s="22">
        <v>-498899.44</v>
      </c>
      <c r="E143" s="22" t="s">
        <v>12</v>
      </c>
      <c r="F143" s="22" t="s">
        <v>52</v>
      </c>
    </row>
    <row r="144" spans="2:6" x14ac:dyDescent="0.2">
      <c r="B144" s="46" t="s">
        <v>107</v>
      </c>
      <c r="C144" s="22">
        <v>-2777571.35</v>
      </c>
      <c r="D144" s="22">
        <v>-2775678.79</v>
      </c>
      <c r="E144" s="22">
        <v>1892.56</v>
      </c>
      <c r="F144" s="22" t="s">
        <v>52</v>
      </c>
    </row>
    <row r="145" spans="2:6" x14ac:dyDescent="0.2">
      <c r="B145" s="21" t="s">
        <v>108</v>
      </c>
      <c r="C145" s="22">
        <f>SUM(C127:C144)</f>
        <v>-142043581.73999998</v>
      </c>
      <c r="D145" s="22">
        <f>SUM(D127:D144)</f>
        <v>-141461696.34999999</v>
      </c>
      <c r="E145" s="22">
        <f>SUM(E127:E144)</f>
        <v>581885.39000000013</v>
      </c>
      <c r="F145" s="22">
        <v>0</v>
      </c>
    </row>
    <row r="146" spans="2:6" x14ac:dyDescent="0.2">
      <c r="B146" s="47"/>
      <c r="C146" s="26"/>
      <c r="D146" s="26"/>
      <c r="E146" s="26"/>
      <c r="F146" s="26">
        <v>0</v>
      </c>
    </row>
    <row r="147" spans="2:6" ht="18" customHeight="1" x14ac:dyDescent="0.2">
      <c r="C147" s="27">
        <f>+C145+C125+C94</f>
        <v>656936970.05000007</v>
      </c>
      <c r="D147" s="27">
        <f>+D145+D125+D94</f>
        <v>662316370.25</v>
      </c>
      <c r="E147" s="27">
        <f>+E145+E125+E94</f>
        <v>5379400.1999999974</v>
      </c>
      <c r="F147" s="27">
        <f>+F145+F125+F94</f>
        <v>0</v>
      </c>
    </row>
    <row r="150" spans="2:6" ht="21.75" customHeight="1" x14ac:dyDescent="0.2">
      <c r="B150" s="17" t="s">
        <v>109</v>
      </c>
      <c r="C150" s="18" t="s">
        <v>47</v>
      </c>
      <c r="D150" s="18" t="s">
        <v>48</v>
      </c>
      <c r="E150" s="18" t="s">
        <v>49</v>
      </c>
      <c r="F150" s="18" t="s">
        <v>50</v>
      </c>
    </row>
    <row r="151" spans="2:6" x14ac:dyDescent="0.2">
      <c r="B151" s="19" t="s">
        <v>110</v>
      </c>
      <c r="C151" s="20"/>
      <c r="D151" s="20"/>
      <c r="E151" s="20"/>
      <c r="F151" s="20"/>
    </row>
    <row r="152" spans="2:6" x14ac:dyDescent="0.2">
      <c r="B152" s="21"/>
      <c r="C152" s="22"/>
      <c r="D152" s="22"/>
      <c r="E152" s="22"/>
      <c r="F152" s="22"/>
    </row>
    <row r="153" spans="2:6" x14ac:dyDescent="0.2">
      <c r="B153" s="21" t="s">
        <v>111</v>
      </c>
      <c r="C153" s="22"/>
      <c r="D153" s="22"/>
      <c r="E153" s="22"/>
      <c r="F153" s="22"/>
    </row>
    <row r="154" spans="2:6" x14ac:dyDescent="0.2">
      <c r="B154" s="21"/>
      <c r="C154" s="22"/>
      <c r="D154" s="22"/>
      <c r="E154" s="22"/>
      <c r="F154" s="22"/>
    </row>
    <row r="155" spans="2:6" x14ac:dyDescent="0.2">
      <c r="B155" s="21" t="s">
        <v>108</v>
      </c>
      <c r="C155" s="22"/>
      <c r="D155" s="22"/>
      <c r="E155" s="22"/>
      <c r="F155" s="22"/>
    </row>
    <row r="156" spans="2:6" x14ac:dyDescent="0.2">
      <c r="B156" s="47"/>
      <c r="C156" s="26"/>
      <c r="D156" s="26"/>
      <c r="E156" s="26"/>
      <c r="F156" s="26"/>
    </row>
    <row r="157" spans="2:6" ht="16.5" customHeight="1" x14ac:dyDescent="0.2">
      <c r="C157" s="18">
        <f>SUM(C155:C156)</f>
        <v>0</v>
      </c>
      <c r="D157" s="18">
        <f>SUM(D155:D156)</f>
        <v>0</v>
      </c>
      <c r="E157" s="18">
        <f>SUM(E155:E156)</f>
        <v>0</v>
      </c>
      <c r="F157" s="48"/>
    </row>
    <row r="160" spans="2:6" ht="27" customHeight="1" x14ac:dyDescent="0.2">
      <c r="B160" s="17" t="s">
        <v>112</v>
      </c>
      <c r="C160" s="18" t="s">
        <v>7</v>
      </c>
    </row>
    <row r="161" spans="2:4" x14ac:dyDescent="0.2">
      <c r="B161" s="19" t="s">
        <v>113</v>
      </c>
      <c r="C161" s="20"/>
    </row>
    <row r="162" spans="2:4" x14ac:dyDescent="0.2">
      <c r="B162" s="21"/>
      <c r="C162" s="22"/>
    </row>
    <row r="163" spans="2:4" x14ac:dyDescent="0.2">
      <c r="B163" s="24"/>
      <c r="C163" s="26"/>
    </row>
    <row r="164" spans="2:4" ht="15" customHeight="1" x14ac:dyDescent="0.2">
      <c r="C164" s="18">
        <f>SUM(C162:C163)</f>
        <v>0</v>
      </c>
    </row>
    <row r="165" spans="2:4" x14ac:dyDescent="0.2">
      <c r="B165" s="49"/>
    </row>
    <row r="167" spans="2:4" ht="22.5" customHeight="1" x14ac:dyDescent="0.2">
      <c r="B167" s="50" t="s">
        <v>114</v>
      </c>
      <c r="C167" s="51" t="s">
        <v>7</v>
      </c>
      <c r="D167" s="52" t="s">
        <v>115</v>
      </c>
    </row>
    <row r="168" spans="2:4" x14ac:dyDescent="0.2">
      <c r="B168" s="53"/>
      <c r="C168" s="54"/>
      <c r="D168" s="55"/>
    </row>
    <row r="169" spans="2:4" x14ac:dyDescent="0.2">
      <c r="B169" s="56"/>
      <c r="C169" s="57"/>
      <c r="D169" s="58"/>
    </row>
    <row r="170" spans="2:4" x14ac:dyDescent="0.2">
      <c r="B170" s="59"/>
      <c r="C170" s="60"/>
      <c r="D170" s="60"/>
    </row>
    <row r="171" spans="2:4" x14ac:dyDescent="0.2">
      <c r="B171" s="59"/>
      <c r="C171" s="60"/>
      <c r="D171" s="60"/>
    </row>
    <row r="172" spans="2:4" x14ac:dyDescent="0.2">
      <c r="B172" s="61"/>
      <c r="C172" s="62"/>
      <c r="D172" s="62"/>
    </row>
    <row r="173" spans="2:4" ht="14.25" customHeight="1" x14ac:dyDescent="0.2">
      <c r="C173" s="18">
        <f>SUM(C171:C172)</f>
        <v>0</v>
      </c>
      <c r="D173" s="18"/>
    </row>
    <row r="177" spans="2:6" x14ac:dyDescent="0.2">
      <c r="B177" s="11" t="s">
        <v>116</v>
      </c>
    </row>
    <row r="179" spans="2:6" ht="20.25" customHeight="1" x14ac:dyDescent="0.2">
      <c r="B179" s="50" t="s">
        <v>117</v>
      </c>
      <c r="C179" s="51" t="s">
        <v>7</v>
      </c>
      <c r="D179" s="18" t="s">
        <v>26</v>
      </c>
      <c r="E179" s="18" t="s">
        <v>27</v>
      </c>
      <c r="F179" s="18" t="s">
        <v>28</v>
      </c>
    </row>
    <row r="180" spans="2:6" ht="20.25" customHeight="1" x14ac:dyDescent="0.2">
      <c r="B180" s="46" t="s">
        <v>118</v>
      </c>
      <c r="C180" s="22">
        <v>-5507203.2199999997</v>
      </c>
      <c r="D180" s="22"/>
      <c r="E180" s="22"/>
      <c r="F180" s="22"/>
    </row>
    <row r="181" spans="2:6" ht="20.25" customHeight="1" x14ac:dyDescent="0.2">
      <c r="B181" s="46" t="s">
        <v>119</v>
      </c>
      <c r="C181" s="22">
        <v>-1777914.92</v>
      </c>
      <c r="D181" s="22"/>
      <c r="E181" s="22"/>
      <c r="F181" s="22"/>
    </row>
    <row r="182" spans="2:6" ht="20.25" customHeight="1" x14ac:dyDescent="0.2">
      <c r="B182" s="46" t="s">
        <v>120</v>
      </c>
      <c r="C182" s="22">
        <v>-195713.67</v>
      </c>
      <c r="D182" s="22"/>
      <c r="E182" s="22"/>
      <c r="F182" s="22"/>
    </row>
    <row r="183" spans="2:6" ht="20.25" customHeight="1" x14ac:dyDescent="0.2">
      <c r="B183" s="46" t="s">
        <v>121</v>
      </c>
      <c r="C183" s="22">
        <v>-30143.01</v>
      </c>
      <c r="D183" s="22"/>
      <c r="E183" s="22"/>
      <c r="F183" s="22"/>
    </row>
    <row r="184" spans="2:6" ht="20.25" customHeight="1" x14ac:dyDescent="0.2">
      <c r="B184" s="46" t="s">
        <v>122</v>
      </c>
      <c r="C184" s="22">
        <v>-5219463.3499999996</v>
      </c>
      <c r="D184" s="22"/>
      <c r="E184" s="22"/>
      <c r="F184" s="22"/>
    </row>
    <row r="185" spans="2:6" ht="20.25" customHeight="1" x14ac:dyDescent="0.2">
      <c r="B185" s="46" t="s">
        <v>123</v>
      </c>
      <c r="C185" s="22">
        <v>-2120.02</v>
      </c>
      <c r="D185" s="22"/>
      <c r="E185" s="22"/>
      <c r="F185" s="22"/>
    </row>
    <row r="186" spans="2:6" ht="20.25" customHeight="1" x14ac:dyDescent="0.2">
      <c r="B186" s="46" t="s">
        <v>124</v>
      </c>
      <c r="C186" s="22">
        <v>-11734.56</v>
      </c>
      <c r="D186" s="22"/>
      <c r="E186" s="22"/>
      <c r="F186" s="22"/>
    </row>
    <row r="187" spans="2:6" ht="20.25" customHeight="1" x14ac:dyDescent="0.2">
      <c r="B187" s="46" t="s">
        <v>125</v>
      </c>
      <c r="C187" s="22">
        <v>-1174.01</v>
      </c>
      <c r="D187" s="22"/>
      <c r="E187" s="22"/>
      <c r="F187" s="22"/>
    </row>
    <row r="188" spans="2:6" ht="20.25" customHeight="1" x14ac:dyDescent="0.2">
      <c r="B188" s="46" t="s">
        <v>126</v>
      </c>
      <c r="C188" s="22">
        <v>-213.46</v>
      </c>
      <c r="D188" s="22"/>
      <c r="E188" s="22"/>
      <c r="F188" s="22"/>
    </row>
    <row r="189" spans="2:6" ht="20.25" customHeight="1" x14ac:dyDescent="0.2">
      <c r="B189" s="46" t="s">
        <v>127</v>
      </c>
      <c r="C189" s="22">
        <v>-900384.08</v>
      </c>
      <c r="D189" s="22"/>
      <c r="E189" s="22"/>
      <c r="F189" s="22"/>
    </row>
    <row r="190" spans="2:6" ht="20.25" customHeight="1" x14ac:dyDescent="0.2">
      <c r="B190" s="46" t="s">
        <v>128</v>
      </c>
      <c r="C190" s="22">
        <v>-678938.04</v>
      </c>
      <c r="D190" s="22"/>
      <c r="E190" s="22"/>
      <c r="F190" s="22"/>
    </row>
    <row r="191" spans="2:6" ht="20.25" customHeight="1" x14ac:dyDescent="0.2">
      <c r="B191" s="46" t="s">
        <v>129</v>
      </c>
      <c r="C191" s="22">
        <v>-5640845.9000000004</v>
      </c>
      <c r="D191" s="22"/>
      <c r="E191" s="22"/>
      <c r="F191" s="22"/>
    </row>
    <row r="192" spans="2:6" ht="20.25" customHeight="1" x14ac:dyDescent="0.2">
      <c r="B192" s="46" t="s">
        <v>130</v>
      </c>
      <c r="C192" s="22">
        <v>-5569238.9699999997</v>
      </c>
      <c r="D192" s="22"/>
      <c r="E192" s="22"/>
      <c r="F192" s="22"/>
    </row>
    <row r="193" spans="2:6" ht="20.25" customHeight="1" x14ac:dyDescent="0.2">
      <c r="B193" s="46" t="s">
        <v>131</v>
      </c>
      <c r="C193" s="22">
        <v>-2278389.09</v>
      </c>
      <c r="D193" s="22"/>
      <c r="E193" s="22"/>
      <c r="F193" s="22"/>
    </row>
    <row r="194" spans="2:6" ht="20.25" customHeight="1" x14ac:dyDescent="0.2">
      <c r="B194" s="46" t="s">
        <v>132</v>
      </c>
      <c r="C194" s="22">
        <v>-19190.849999999999</v>
      </c>
      <c r="D194" s="22"/>
      <c r="E194" s="22"/>
      <c r="F194" s="22"/>
    </row>
    <row r="195" spans="2:6" ht="20.25" customHeight="1" x14ac:dyDescent="0.2">
      <c r="B195" s="46" t="s">
        <v>133</v>
      </c>
      <c r="C195" s="22">
        <v>-1643.24</v>
      </c>
      <c r="D195" s="22"/>
      <c r="E195" s="22"/>
      <c r="F195" s="22"/>
    </row>
    <row r="196" spans="2:6" ht="20.25" customHeight="1" x14ac:dyDescent="0.2">
      <c r="B196" s="46" t="s">
        <v>134</v>
      </c>
      <c r="C196" s="22">
        <v>-286395.96999999997</v>
      </c>
      <c r="D196" s="22"/>
      <c r="E196" s="22"/>
      <c r="F196" s="22"/>
    </row>
    <row r="197" spans="2:6" ht="20.25" customHeight="1" x14ac:dyDescent="0.2">
      <c r="B197" s="46" t="s">
        <v>135</v>
      </c>
      <c r="C197" s="22">
        <v>-20674.580000000002</v>
      </c>
      <c r="D197" s="22"/>
      <c r="E197" s="22"/>
      <c r="F197" s="22"/>
    </row>
    <row r="198" spans="2:6" ht="20.25" customHeight="1" x14ac:dyDescent="0.2">
      <c r="B198" s="46" t="s">
        <v>136</v>
      </c>
      <c r="C198" s="22">
        <v>-823698.26</v>
      </c>
      <c r="D198" s="22"/>
      <c r="E198" s="22"/>
      <c r="F198" s="22"/>
    </row>
    <row r="199" spans="2:6" ht="20.25" customHeight="1" x14ac:dyDescent="0.2">
      <c r="B199" s="46" t="s">
        <v>137</v>
      </c>
      <c r="C199" s="22">
        <v>-6217</v>
      </c>
      <c r="D199" s="22"/>
      <c r="E199" s="22"/>
      <c r="F199" s="22"/>
    </row>
    <row r="200" spans="2:6" ht="20.25" customHeight="1" x14ac:dyDescent="0.2">
      <c r="B200" s="46" t="s">
        <v>138</v>
      </c>
      <c r="C200" s="22">
        <v>-7240</v>
      </c>
      <c r="D200" s="22"/>
      <c r="E200" s="22"/>
      <c r="F200" s="22"/>
    </row>
    <row r="201" spans="2:6" ht="20.25" customHeight="1" x14ac:dyDescent="0.2">
      <c r="B201" s="46" t="s">
        <v>139</v>
      </c>
      <c r="C201" s="22">
        <v>-1184757.07</v>
      </c>
      <c r="D201" s="22"/>
      <c r="E201" s="22"/>
      <c r="F201" s="22"/>
    </row>
    <row r="202" spans="2:6" x14ac:dyDescent="0.2">
      <c r="B202" s="21" t="s">
        <v>140</v>
      </c>
      <c r="C202" s="23">
        <f>SUM(C180:C201)</f>
        <v>-30163293.27</v>
      </c>
      <c r="D202" s="22"/>
      <c r="E202" s="22"/>
      <c r="F202" s="22"/>
    </row>
    <row r="203" spans="2:6" x14ac:dyDescent="0.2">
      <c r="B203" s="24"/>
      <c r="C203" s="26"/>
      <c r="D203" s="26"/>
      <c r="E203" s="26"/>
      <c r="F203" s="26"/>
    </row>
    <row r="204" spans="2:6" x14ac:dyDescent="0.2">
      <c r="B204" s="21" t="s">
        <v>141</v>
      </c>
      <c r="C204" s="63"/>
      <c r="D204" s="64"/>
      <c r="E204" s="64"/>
      <c r="F204" s="21"/>
    </row>
    <row r="205" spans="2:6" x14ac:dyDescent="0.2">
      <c r="B205" s="24"/>
      <c r="C205" s="26"/>
      <c r="D205" s="26"/>
      <c r="E205" s="26"/>
      <c r="F205" s="26"/>
    </row>
    <row r="206" spans="2:6" ht="16.5" customHeight="1" x14ac:dyDescent="0.2">
      <c r="C206" s="18">
        <f>SUM(C204:C205)</f>
        <v>0</v>
      </c>
      <c r="D206" s="18">
        <f>SUM(D204:D205)</f>
        <v>0</v>
      </c>
      <c r="E206" s="18">
        <f>SUM(E204:E205)</f>
        <v>0</v>
      </c>
      <c r="F206" s="18">
        <f>SUM(F204:F205)</f>
        <v>0</v>
      </c>
    </row>
    <row r="210" spans="2:5" ht="20.25" customHeight="1" x14ac:dyDescent="0.2">
      <c r="B210" s="50" t="s">
        <v>142</v>
      </c>
      <c r="C210" s="51" t="s">
        <v>7</v>
      </c>
      <c r="D210" s="65" t="s">
        <v>143</v>
      </c>
      <c r="E210" s="65" t="s">
        <v>115</v>
      </c>
    </row>
    <row r="211" spans="2:5" x14ac:dyDescent="0.2">
      <c r="B211" s="46" t="s">
        <v>144</v>
      </c>
      <c r="C211" s="66">
        <v>-119.38</v>
      </c>
      <c r="D211" s="67" t="s">
        <v>12</v>
      </c>
      <c r="E211" s="68" t="s">
        <v>12</v>
      </c>
    </row>
    <row r="212" spans="2:5" x14ac:dyDescent="0.2">
      <c r="B212" s="69" t="s">
        <v>145</v>
      </c>
      <c r="C212" s="70">
        <v>-119.38</v>
      </c>
      <c r="D212" s="67"/>
      <c r="E212" s="68"/>
    </row>
    <row r="213" spans="2:5" ht="16.5" customHeight="1" x14ac:dyDescent="0.2">
      <c r="C213" s="71">
        <v>119.38</v>
      </c>
      <c r="D213" s="120"/>
      <c r="E213" s="121"/>
    </row>
    <row r="216" spans="2:5" ht="27.75" customHeight="1" x14ac:dyDescent="0.2">
      <c r="B216" s="50" t="s">
        <v>146</v>
      </c>
      <c r="C216" s="51" t="s">
        <v>7</v>
      </c>
      <c r="D216" s="65" t="s">
        <v>143</v>
      </c>
      <c r="E216" s="65" t="s">
        <v>115</v>
      </c>
    </row>
    <row r="217" spans="2:5" ht="27.75" customHeight="1" x14ac:dyDescent="0.2">
      <c r="B217" s="72"/>
      <c r="C217" s="73"/>
      <c r="D217" s="74"/>
      <c r="E217" s="74"/>
    </row>
    <row r="218" spans="2:5" ht="27.75" customHeight="1" x14ac:dyDescent="0.2">
      <c r="B218" s="75" t="s">
        <v>147</v>
      </c>
      <c r="C218" s="76">
        <v>-3000</v>
      </c>
      <c r="D218" s="64">
        <v>0</v>
      </c>
      <c r="E218" s="64">
        <v>0</v>
      </c>
    </row>
    <row r="219" spans="2:5" x14ac:dyDescent="0.2">
      <c r="B219" s="21" t="s">
        <v>148</v>
      </c>
      <c r="C219" s="63">
        <f>C218</f>
        <v>-3000</v>
      </c>
      <c r="D219" s="64"/>
      <c r="E219" s="64"/>
    </row>
    <row r="220" spans="2:5" x14ac:dyDescent="0.2">
      <c r="B220" s="77"/>
      <c r="C220" s="77"/>
      <c r="D220" s="68"/>
      <c r="E220" s="68"/>
    </row>
    <row r="221" spans="2:5" x14ac:dyDescent="0.2">
      <c r="B221" s="78"/>
      <c r="C221" s="78"/>
      <c r="D221" s="79"/>
      <c r="E221" s="79"/>
    </row>
    <row r="222" spans="2:5" ht="15" customHeight="1" x14ac:dyDescent="0.2">
      <c r="C222" s="27">
        <f>C219</f>
        <v>-3000</v>
      </c>
      <c r="D222" s="120"/>
      <c r="E222" s="121"/>
    </row>
    <row r="223" spans="2:5" x14ac:dyDescent="0.2">
      <c r="B223" s="49"/>
    </row>
    <row r="225" spans="2:5" ht="24" customHeight="1" x14ac:dyDescent="0.2">
      <c r="B225" s="50" t="s">
        <v>149</v>
      </c>
      <c r="C225" s="51" t="s">
        <v>7</v>
      </c>
      <c r="D225" s="18" t="s">
        <v>143</v>
      </c>
      <c r="E225" s="18" t="s">
        <v>115</v>
      </c>
    </row>
    <row r="226" spans="2:5" x14ac:dyDescent="0.2">
      <c r="B226" s="80" t="s">
        <v>150</v>
      </c>
      <c r="C226" s="81"/>
      <c r="D226" s="82"/>
      <c r="E226" s="83"/>
    </row>
    <row r="227" spans="2:5" x14ac:dyDescent="0.2">
      <c r="B227" s="84"/>
      <c r="C227" s="77"/>
      <c r="D227" s="67"/>
      <c r="E227" s="68"/>
    </row>
    <row r="228" spans="2:5" x14ac:dyDescent="0.2">
      <c r="B228" s="85"/>
      <c r="C228" s="78"/>
      <c r="D228" s="86"/>
      <c r="E228" s="79"/>
    </row>
    <row r="229" spans="2:5" ht="16.5" customHeight="1" x14ac:dyDescent="0.2">
      <c r="C229" s="18">
        <f>SUM(C227:C228)</f>
        <v>0</v>
      </c>
      <c r="D229" s="120"/>
      <c r="E229" s="121"/>
    </row>
    <row r="232" spans="2:5" ht="24" customHeight="1" x14ac:dyDescent="0.2">
      <c r="B232" s="50" t="s">
        <v>151</v>
      </c>
      <c r="C232" s="51" t="s">
        <v>7</v>
      </c>
      <c r="D232" s="65" t="s">
        <v>143</v>
      </c>
      <c r="E232" s="65" t="s">
        <v>38</v>
      </c>
    </row>
    <row r="233" spans="2:5" x14ac:dyDescent="0.2">
      <c r="B233" s="80" t="s">
        <v>152</v>
      </c>
      <c r="C233" s="20"/>
      <c r="D233" s="20">
        <v>0</v>
      </c>
      <c r="E233" s="20">
        <v>0</v>
      </c>
    </row>
    <row r="234" spans="2:5" x14ac:dyDescent="0.2">
      <c r="B234" s="21"/>
      <c r="C234" s="22"/>
      <c r="D234" s="22">
        <v>0</v>
      </c>
      <c r="E234" s="22">
        <v>0</v>
      </c>
    </row>
    <row r="235" spans="2:5" x14ac:dyDescent="0.2">
      <c r="B235" s="24"/>
      <c r="C235" s="87"/>
      <c r="D235" s="87">
        <v>0</v>
      </c>
      <c r="E235" s="87">
        <v>0</v>
      </c>
    </row>
    <row r="236" spans="2:5" ht="18.75" customHeight="1" x14ac:dyDescent="0.2">
      <c r="C236" s="18">
        <f>SUM(C234:C235)</f>
        <v>0</v>
      </c>
      <c r="D236" s="120"/>
      <c r="E236" s="121"/>
    </row>
    <row r="240" spans="2:5" x14ac:dyDescent="0.2">
      <c r="B240" s="11" t="s">
        <v>153</v>
      </c>
    </row>
    <row r="241" spans="2:5" x14ac:dyDescent="0.2">
      <c r="B241" s="11"/>
    </row>
    <row r="242" spans="2:5" x14ac:dyDescent="0.2">
      <c r="B242" s="11" t="s">
        <v>154</v>
      </c>
    </row>
    <row r="244" spans="2:5" ht="24" customHeight="1" x14ac:dyDescent="0.2">
      <c r="B244" s="88" t="s">
        <v>155</v>
      </c>
      <c r="C244" s="89" t="s">
        <v>7</v>
      </c>
      <c r="D244" s="18" t="s">
        <v>156</v>
      </c>
      <c r="E244" s="18" t="s">
        <v>38</v>
      </c>
    </row>
    <row r="245" spans="2:5" x14ac:dyDescent="0.2">
      <c r="B245" s="90" t="s">
        <v>157</v>
      </c>
      <c r="C245" s="20">
        <v>-1957896</v>
      </c>
      <c r="D245" s="20" t="s">
        <v>12</v>
      </c>
      <c r="E245" s="20" t="s">
        <v>12</v>
      </c>
    </row>
    <row r="246" spans="2:5" x14ac:dyDescent="0.2">
      <c r="B246" s="21" t="s">
        <v>158</v>
      </c>
      <c r="C246" s="22">
        <v>-1957896</v>
      </c>
      <c r="D246" s="22" t="s">
        <v>12</v>
      </c>
      <c r="E246" s="22" t="s">
        <v>12</v>
      </c>
    </row>
    <row r="247" spans="2:5" s="31" customFormat="1" x14ac:dyDescent="0.2">
      <c r="B247" s="21" t="s">
        <v>159</v>
      </c>
      <c r="C247" s="23">
        <v>-1957896</v>
      </c>
      <c r="D247" s="23" t="s">
        <v>12</v>
      </c>
      <c r="E247" s="23" t="s">
        <v>12</v>
      </c>
    </row>
    <row r="248" spans="2:5" x14ac:dyDescent="0.2">
      <c r="B248" s="46" t="s">
        <v>160</v>
      </c>
      <c r="C248" s="22">
        <v>-51946427.75</v>
      </c>
      <c r="D248" s="22" t="s">
        <v>12</v>
      </c>
      <c r="E248" s="22" t="s">
        <v>12</v>
      </c>
    </row>
    <row r="249" spans="2:5" x14ac:dyDescent="0.2">
      <c r="B249" s="46" t="s">
        <v>161</v>
      </c>
      <c r="C249" s="22">
        <v>-18913617</v>
      </c>
      <c r="D249" s="22" t="s">
        <v>12</v>
      </c>
      <c r="E249" s="22" t="s">
        <v>12</v>
      </c>
    </row>
    <row r="250" spans="2:5" x14ac:dyDescent="0.2">
      <c r="B250" s="46" t="s">
        <v>162</v>
      </c>
      <c r="C250" s="22">
        <v>-2731034</v>
      </c>
      <c r="D250" s="22" t="s">
        <v>12</v>
      </c>
      <c r="E250" s="22" t="s">
        <v>12</v>
      </c>
    </row>
    <row r="251" spans="2:5" x14ac:dyDescent="0.2">
      <c r="B251" s="46" t="s">
        <v>163</v>
      </c>
      <c r="C251" s="22">
        <v>-7700</v>
      </c>
      <c r="D251" s="22" t="s">
        <v>12</v>
      </c>
      <c r="E251" s="22" t="s">
        <v>12</v>
      </c>
    </row>
    <row r="252" spans="2:5" x14ac:dyDescent="0.2">
      <c r="B252" s="46" t="s">
        <v>164</v>
      </c>
      <c r="C252" s="22">
        <v>-1202660</v>
      </c>
      <c r="D252" s="22" t="s">
        <v>12</v>
      </c>
      <c r="E252" s="22" t="s">
        <v>12</v>
      </c>
    </row>
    <row r="253" spans="2:5" x14ac:dyDescent="0.2">
      <c r="B253" s="46" t="s">
        <v>165</v>
      </c>
      <c r="C253" s="22">
        <v>-1493309</v>
      </c>
      <c r="D253" s="22" t="s">
        <v>12</v>
      </c>
      <c r="E253" s="22" t="s">
        <v>12</v>
      </c>
    </row>
    <row r="254" spans="2:5" x14ac:dyDescent="0.2">
      <c r="B254" s="46" t="s">
        <v>166</v>
      </c>
      <c r="C254" s="22">
        <v>-2953</v>
      </c>
      <c r="D254" s="22" t="s">
        <v>12</v>
      </c>
      <c r="E254" s="22" t="s">
        <v>12</v>
      </c>
    </row>
    <row r="255" spans="2:5" s="31" customFormat="1" x14ac:dyDescent="0.2">
      <c r="B255" s="21" t="s">
        <v>167</v>
      </c>
      <c r="C255" s="23">
        <v>-76297700.75</v>
      </c>
      <c r="D255" s="23" t="s">
        <v>12</v>
      </c>
      <c r="E255" s="23" t="s">
        <v>12</v>
      </c>
    </row>
    <row r="256" spans="2:5" s="31" customFormat="1" x14ac:dyDescent="0.2">
      <c r="B256" s="21" t="s">
        <v>168</v>
      </c>
      <c r="C256" s="23">
        <v>-76297700.75</v>
      </c>
      <c r="D256" s="23" t="s">
        <v>12</v>
      </c>
      <c r="E256" s="23" t="s">
        <v>12</v>
      </c>
    </row>
    <row r="257" spans="2:5" x14ac:dyDescent="0.2">
      <c r="B257" s="46" t="s">
        <v>169</v>
      </c>
      <c r="C257" s="22">
        <v>-237716.61</v>
      </c>
      <c r="D257" s="22" t="s">
        <v>12</v>
      </c>
      <c r="E257" s="22" t="s">
        <v>12</v>
      </c>
    </row>
    <row r="258" spans="2:5" s="31" customFormat="1" x14ac:dyDescent="0.2">
      <c r="B258" s="21" t="s">
        <v>170</v>
      </c>
      <c r="C258" s="23">
        <v>-237716.61</v>
      </c>
      <c r="D258" s="23" t="s">
        <v>12</v>
      </c>
      <c r="E258" s="23" t="s">
        <v>12</v>
      </c>
    </row>
    <row r="259" spans="2:5" x14ac:dyDescent="0.2">
      <c r="B259" s="46" t="s">
        <v>171</v>
      </c>
      <c r="C259" s="22">
        <v>-27000</v>
      </c>
      <c r="D259" s="22" t="s">
        <v>12</v>
      </c>
      <c r="E259" s="22" t="s">
        <v>12</v>
      </c>
    </row>
    <row r="260" spans="2:5" x14ac:dyDescent="0.2">
      <c r="B260" s="46" t="s">
        <v>172</v>
      </c>
      <c r="C260" s="22">
        <v>-236562.33</v>
      </c>
      <c r="D260" s="22" t="s">
        <v>12</v>
      </c>
      <c r="E260" s="22" t="s">
        <v>12</v>
      </c>
    </row>
    <row r="261" spans="2:5" x14ac:dyDescent="0.2">
      <c r="B261" s="46" t="s">
        <v>173</v>
      </c>
      <c r="C261" s="22">
        <v>-147238.72</v>
      </c>
      <c r="D261" s="22" t="s">
        <v>12</v>
      </c>
      <c r="E261" s="22" t="s">
        <v>12</v>
      </c>
    </row>
    <row r="262" spans="2:5" x14ac:dyDescent="0.2">
      <c r="B262" s="46" t="s">
        <v>174</v>
      </c>
      <c r="C262" s="22">
        <v>-2717219</v>
      </c>
      <c r="D262" s="22" t="s">
        <v>12</v>
      </c>
      <c r="E262" s="22" t="s">
        <v>12</v>
      </c>
    </row>
    <row r="263" spans="2:5" x14ac:dyDescent="0.2">
      <c r="B263" s="46" t="s">
        <v>175</v>
      </c>
      <c r="C263" s="22">
        <v>-4836073.68</v>
      </c>
      <c r="D263" s="22" t="s">
        <v>12</v>
      </c>
      <c r="E263" s="22" t="s">
        <v>12</v>
      </c>
    </row>
    <row r="264" spans="2:5" s="31" customFormat="1" x14ac:dyDescent="0.2">
      <c r="B264" s="21" t="s">
        <v>176</v>
      </c>
      <c r="C264" s="23">
        <v>-7964093.7300000004</v>
      </c>
      <c r="D264" s="23" t="s">
        <v>12</v>
      </c>
      <c r="E264" s="23" t="s">
        <v>12</v>
      </c>
    </row>
    <row r="265" spans="2:5" s="31" customFormat="1" x14ac:dyDescent="0.2">
      <c r="B265" s="21" t="s">
        <v>177</v>
      </c>
      <c r="C265" s="23">
        <v>-8201810.3399999999</v>
      </c>
      <c r="D265" s="23" t="s">
        <v>12</v>
      </c>
      <c r="E265" s="23" t="s">
        <v>12</v>
      </c>
    </row>
    <row r="266" spans="2:5" x14ac:dyDescent="0.2">
      <c r="B266" s="46" t="s">
        <v>178</v>
      </c>
      <c r="C266" s="22">
        <v>-35950</v>
      </c>
      <c r="D266" s="22" t="s">
        <v>12</v>
      </c>
      <c r="E266" s="22" t="s">
        <v>12</v>
      </c>
    </row>
    <row r="267" spans="2:5" s="31" customFormat="1" x14ac:dyDescent="0.2">
      <c r="B267" s="91" t="s">
        <v>179</v>
      </c>
      <c r="C267" s="23">
        <v>-35950</v>
      </c>
      <c r="D267" s="23" t="s">
        <v>12</v>
      </c>
      <c r="E267" s="23" t="s">
        <v>12</v>
      </c>
    </row>
    <row r="268" spans="2:5" s="31" customFormat="1" x14ac:dyDescent="0.2">
      <c r="B268" s="91" t="s">
        <v>180</v>
      </c>
      <c r="C268" s="23">
        <v>-35950</v>
      </c>
      <c r="D268" s="23" t="s">
        <v>12</v>
      </c>
      <c r="E268" s="23" t="s">
        <v>12</v>
      </c>
    </row>
    <row r="269" spans="2:5" s="31" customFormat="1" x14ac:dyDescent="0.2">
      <c r="B269" s="91" t="s">
        <v>181</v>
      </c>
      <c r="C269" s="23">
        <v>-86493357.090000004</v>
      </c>
      <c r="D269" s="23" t="s">
        <v>12</v>
      </c>
      <c r="E269" s="23" t="s">
        <v>12</v>
      </c>
    </row>
    <row r="270" spans="2:5" x14ac:dyDescent="0.2">
      <c r="B270" s="92" t="s">
        <v>182</v>
      </c>
      <c r="C270" s="22">
        <v>-393236851.22000003</v>
      </c>
      <c r="D270" s="22" t="s">
        <v>12</v>
      </c>
      <c r="E270" s="22" t="s">
        <v>12</v>
      </c>
    </row>
    <row r="271" spans="2:5" x14ac:dyDescent="0.2">
      <c r="B271" s="92" t="s">
        <v>183</v>
      </c>
      <c r="C271" s="22">
        <v>-8972337.1699999999</v>
      </c>
      <c r="D271" s="22" t="s">
        <v>12</v>
      </c>
      <c r="E271" s="22" t="s">
        <v>12</v>
      </c>
    </row>
    <row r="272" spans="2:5" x14ac:dyDescent="0.2">
      <c r="B272" s="92" t="s">
        <v>184</v>
      </c>
      <c r="C272" s="22">
        <v>-23392264.620000001</v>
      </c>
      <c r="D272" s="22" t="s">
        <v>12</v>
      </c>
      <c r="E272" s="22" t="s">
        <v>12</v>
      </c>
    </row>
    <row r="273" spans="2:5" x14ac:dyDescent="0.2">
      <c r="B273" s="92" t="s">
        <v>185</v>
      </c>
      <c r="C273" s="22">
        <v>-300788</v>
      </c>
      <c r="D273" s="22" t="s">
        <v>12</v>
      </c>
      <c r="E273" s="22" t="s">
        <v>12</v>
      </c>
    </row>
    <row r="274" spans="2:5" s="31" customFormat="1" x14ac:dyDescent="0.2">
      <c r="B274" s="91" t="s">
        <v>186</v>
      </c>
      <c r="C274" s="23">
        <v>-425902241.00999999</v>
      </c>
      <c r="D274" s="23" t="s">
        <v>12</v>
      </c>
      <c r="E274" s="23" t="s">
        <v>12</v>
      </c>
    </row>
    <row r="275" spans="2:5" s="31" customFormat="1" x14ac:dyDescent="0.2">
      <c r="B275" s="91" t="s">
        <v>187</v>
      </c>
      <c r="C275" s="23">
        <v>-425902241.00999999</v>
      </c>
      <c r="D275" s="23" t="s">
        <v>12</v>
      </c>
      <c r="E275" s="23" t="s">
        <v>12</v>
      </c>
    </row>
    <row r="276" spans="2:5" s="31" customFormat="1" x14ac:dyDescent="0.2">
      <c r="B276" s="93" t="s">
        <v>188</v>
      </c>
      <c r="C276" s="23">
        <v>-425902241.00999999</v>
      </c>
      <c r="D276" s="23" t="s">
        <v>12</v>
      </c>
      <c r="E276" s="23" t="s">
        <v>12</v>
      </c>
    </row>
    <row r="277" spans="2:5" ht="15.75" customHeight="1" x14ac:dyDescent="0.2">
      <c r="C277" s="27">
        <v>-512395598.10000002</v>
      </c>
      <c r="D277" s="120"/>
      <c r="E277" s="121"/>
    </row>
    <row r="280" spans="2:5" ht="24.75" customHeight="1" x14ac:dyDescent="0.2">
      <c r="B280" s="88" t="s">
        <v>189</v>
      </c>
      <c r="C280" s="89" t="s">
        <v>7</v>
      </c>
      <c r="D280" s="18" t="s">
        <v>156</v>
      </c>
      <c r="E280" s="18" t="s">
        <v>38</v>
      </c>
    </row>
    <row r="281" spans="2:5" x14ac:dyDescent="0.2">
      <c r="B281" s="94" t="s">
        <v>190</v>
      </c>
      <c r="C281" s="95">
        <v>-3516494.52</v>
      </c>
      <c r="D281" s="96" t="s">
        <v>12</v>
      </c>
      <c r="E281" s="96" t="s">
        <v>12</v>
      </c>
    </row>
    <row r="282" spans="2:5" x14ac:dyDescent="0.2">
      <c r="B282" s="21" t="s">
        <v>191</v>
      </c>
      <c r="C282" s="22">
        <f>C281</f>
        <v>-3516494.52</v>
      </c>
      <c r="D282" s="22">
        <v>0</v>
      </c>
      <c r="E282" s="22">
        <v>0</v>
      </c>
    </row>
    <row r="283" spans="2:5" x14ac:dyDescent="0.2">
      <c r="B283" s="21"/>
      <c r="C283" s="36"/>
      <c r="D283" s="22"/>
      <c r="E283" s="22"/>
    </row>
    <row r="284" spans="2:5" x14ac:dyDescent="0.2">
      <c r="B284" s="46" t="s">
        <v>192</v>
      </c>
      <c r="C284" s="36">
        <v>-0.02</v>
      </c>
      <c r="D284" s="22" t="s">
        <v>12</v>
      </c>
      <c r="E284" s="22" t="s">
        <v>12</v>
      </c>
    </row>
    <row r="285" spans="2:5" s="31" customFormat="1" x14ac:dyDescent="0.2">
      <c r="B285" s="21" t="s">
        <v>193</v>
      </c>
      <c r="C285" s="97">
        <v>-0.02</v>
      </c>
      <c r="D285" s="23" t="s">
        <v>12</v>
      </c>
      <c r="E285" s="23" t="s">
        <v>12</v>
      </c>
    </row>
    <row r="286" spans="2:5" x14ac:dyDescent="0.2">
      <c r="B286" s="46"/>
      <c r="C286" s="36"/>
      <c r="D286" s="22"/>
      <c r="E286" s="22"/>
    </row>
    <row r="287" spans="2:5" ht="25.5" x14ac:dyDescent="0.2">
      <c r="B287" s="91" t="s">
        <v>194</v>
      </c>
      <c r="C287" s="36">
        <f>C282+C285</f>
        <v>-3516494.54</v>
      </c>
      <c r="D287" s="22"/>
      <c r="E287" s="22"/>
    </row>
    <row r="288" spans="2:5" x14ac:dyDescent="0.2">
      <c r="B288" s="24"/>
      <c r="C288" s="26"/>
      <c r="D288" s="26"/>
      <c r="E288" s="26"/>
    </row>
    <row r="289" spans="2:5" ht="16.5" customHeight="1" x14ac:dyDescent="0.2">
      <c r="C289" s="18">
        <f>SUM(C287:C288)</f>
        <v>-3516494.54</v>
      </c>
      <c r="D289" s="120"/>
      <c r="E289" s="121"/>
    </row>
    <row r="293" spans="2:5" x14ac:dyDescent="0.2">
      <c r="B293" s="11" t="s">
        <v>195</v>
      </c>
    </row>
    <row r="295" spans="2:5" ht="26.25" customHeight="1" x14ac:dyDescent="0.2">
      <c r="B295" s="88" t="s">
        <v>196</v>
      </c>
      <c r="C295" s="89" t="s">
        <v>7</v>
      </c>
      <c r="D295" s="18" t="s">
        <v>197</v>
      </c>
      <c r="E295" s="18" t="s">
        <v>198</v>
      </c>
    </row>
    <row r="296" spans="2:5" x14ac:dyDescent="0.2">
      <c r="B296" s="90" t="s">
        <v>199</v>
      </c>
      <c r="C296" s="20">
        <v>286475909.92000002</v>
      </c>
      <c r="D296" s="20">
        <v>63.71</v>
      </c>
      <c r="E296" s="20" t="s">
        <v>12</v>
      </c>
    </row>
    <row r="297" spans="2:5" x14ac:dyDescent="0.2">
      <c r="B297" s="46" t="s">
        <v>200</v>
      </c>
      <c r="C297" s="22">
        <v>82892.31</v>
      </c>
      <c r="D297" s="22">
        <v>0.02</v>
      </c>
      <c r="E297" s="22" t="s">
        <v>12</v>
      </c>
    </row>
    <row r="298" spans="2:5" x14ac:dyDescent="0.2">
      <c r="B298" s="46" t="s">
        <v>201</v>
      </c>
      <c r="C298" s="22">
        <v>4011351.75</v>
      </c>
      <c r="D298" s="22">
        <v>0.89</v>
      </c>
      <c r="E298" s="22" t="s">
        <v>12</v>
      </c>
    </row>
    <row r="299" spans="2:5" x14ac:dyDescent="0.2">
      <c r="B299" s="46" t="s">
        <v>202</v>
      </c>
      <c r="C299" s="22">
        <v>69080.73</v>
      </c>
      <c r="D299" s="22">
        <v>0.02</v>
      </c>
      <c r="E299" s="22" t="s">
        <v>12</v>
      </c>
    </row>
    <row r="300" spans="2:5" x14ac:dyDescent="0.2">
      <c r="B300" s="46" t="s">
        <v>203</v>
      </c>
      <c r="C300" s="22">
        <v>39849251.460000001</v>
      </c>
      <c r="D300" s="22">
        <v>8.86</v>
      </c>
      <c r="E300" s="22" t="s">
        <v>12</v>
      </c>
    </row>
    <row r="301" spans="2:5" x14ac:dyDescent="0.2">
      <c r="B301" s="46" t="s">
        <v>204</v>
      </c>
      <c r="C301" s="22">
        <v>15806761.630000001</v>
      </c>
      <c r="D301" s="22">
        <v>3.52</v>
      </c>
      <c r="E301" s="22" t="s">
        <v>12</v>
      </c>
    </row>
    <row r="302" spans="2:5" x14ac:dyDescent="0.2">
      <c r="B302" s="46" t="s">
        <v>205</v>
      </c>
      <c r="C302" s="22">
        <v>6663303.8399999999</v>
      </c>
      <c r="D302" s="22">
        <v>1.48</v>
      </c>
      <c r="E302" s="22" t="s">
        <v>12</v>
      </c>
    </row>
    <row r="303" spans="2:5" x14ac:dyDescent="0.2">
      <c r="B303" s="46" t="s">
        <v>206</v>
      </c>
      <c r="C303" s="22">
        <v>1449585.75</v>
      </c>
      <c r="D303" s="22">
        <v>0.32</v>
      </c>
      <c r="E303" s="22" t="s">
        <v>12</v>
      </c>
    </row>
    <row r="304" spans="2:5" x14ac:dyDescent="0.2">
      <c r="B304" s="46" t="s">
        <v>207</v>
      </c>
      <c r="C304" s="22">
        <v>17097180.699999999</v>
      </c>
      <c r="D304" s="22">
        <v>3.8</v>
      </c>
      <c r="E304" s="22" t="s">
        <v>12</v>
      </c>
    </row>
    <row r="305" spans="2:5" x14ac:dyDescent="0.2">
      <c r="B305" s="46" t="s">
        <v>208</v>
      </c>
      <c r="C305" s="22">
        <v>3430528.94</v>
      </c>
      <c r="D305" s="22">
        <v>0.76</v>
      </c>
      <c r="E305" s="22" t="s">
        <v>12</v>
      </c>
    </row>
    <row r="306" spans="2:5" x14ac:dyDescent="0.2">
      <c r="B306" s="46" t="s">
        <v>209</v>
      </c>
      <c r="C306" s="22">
        <v>13291123.810000001</v>
      </c>
      <c r="D306" s="22">
        <v>2.96</v>
      </c>
      <c r="E306" s="22" t="s">
        <v>12</v>
      </c>
    </row>
    <row r="307" spans="2:5" x14ac:dyDescent="0.2">
      <c r="B307" s="46" t="s">
        <v>210</v>
      </c>
      <c r="C307" s="22">
        <v>161951.17000000001</v>
      </c>
      <c r="D307" s="22">
        <v>0.04</v>
      </c>
      <c r="E307" s="22" t="s">
        <v>12</v>
      </c>
    </row>
    <row r="308" spans="2:5" x14ac:dyDescent="0.2">
      <c r="B308" s="46" t="s">
        <v>211</v>
      </c>
      <c r="C308" s="22">
        <v>727049.55</v>
      </c>
      <c r="D308" s="22">
        <v>0.16</v>
      </c>
      <c r="E308" s="22" t="s">
        <v>12</v>
      </c>
    </row>
    <row r="309" spans="2:5" x14ac:dyDescent="0.2">
      <c r="B309" s="46" t="s">
        <v>212</v>
      </c>
      <c r="C309" s="22">
        <v>19516.2</v>
      </c>
      <c r="D309" s="22">
        <v>0</v>
      </c>
      <c r="E309" s="22" t="s">
        <v>12</v>
      </c>
    </row>
    <row r="310" spans="2:5" x14ac:dyDescent="0.2">
      <c r="B310" s="46" t="s">
        <v>213</v>
      </c>
      <c r="C310" s="22">
        <v>1303614.81</v>
      </c>
      <c r="D310" s="22">
        <v>0.28999999999999998</v>
      </c>
      <c r="E310" s="22" t="s">
        <v>12</v>
      </c>
    </row>
    <row r="311" spans="2:5" x14ac:dyDescent="0.2">
      <c r="B311" s="46" t="s">
        <v>214</v>
      </c>
      <c r="C311" s="22">
        <v>91957.4</v>
      </c>
      <c r="D311" s="22">
        <v>0.02</v>
      </c>
      <c r="E311" s="22" t="s">
        <v>12</v>
      </c>
    </row>
    <row r="312" spans="2:5" x14ac:dyDescent="0.2">
      <c r="B312" s="46" t="s">
        <v>215</v>
      </c>
      <c r="C312" s="22">
        <v>287601.46000000002</v>
      </c>
      <c r="D312" s="22">
        <v>0.06</v>
      </c>
      <c r="E312" s="22" t="s">
        <v>12</v>
      </c>
    </row>
    <row r="313" spans="2:5" x14ac:dyDescent="0.2">
      <c r="B313" s="46" t="s">
        <v>216</v>
      </c>
      <c r="C313" s="22">
        <v>20907589.140000001</v>
      </c>
      <c r="D313" s="22">
        <v>4.6500000000000004</v>
      </c>
      <c r="E313" s="22" t="s">
        <v>12</v>
      </c>
    </row>
    <row r="314" spans="2:5" x14ac:dyDescent="0.2">
      <c r="B314" s="46" t="s">
        <v>217</v>
      </c>
      <c r="C314" s="22">
        <v>718.34</v>
      </c>
      <c r="D314" s="22">
        <v>0</v>
      </c>
      <c r="E314" s="22" t="s">
        <v>12</v>
      </c>
    </row>
    <row r="315" spans="2:5" x14ac:dyDescent="0.2">
      <c r="B315" s="46" t="s">
        <v>218</v>
      </c>
      <c r="C315" s="22">
        <v>910799.24</v>
      </c>
      <c r="D315" s="22">
        <v>0.2</v>
      </c>
      <c r="E315" s="22" t="s">
        <v>12</v>
      </c>
    </row>
    <row r="316" spans="2:5" x14ac:dyDescent="0.2">
      <c r="B316" s="46" t="s">
        <v>219</v>
      </c>
      <c r="C316" s="22">
        <v>9521.36</v>
      </c>
      <c r="D316" s="22">
        <v>0</v>
      </c>
      <c r="E316" s="22" t="s">
        <v>12</v>
      </c>
    </row>
    <row r="317" spans="2:5" x14ac:dyDescent="0.2">
      <c r="B317" s="46" t="s">
        <v>220</v>
      </c>
      <c r="C317" s="22">
        <v>62.52</v>
      </c>
      <c r="D317" s="22" t="s">
        <v>12</v>
      </c>
      <c r="E317" s="22" t="s">
        <v>12</v>
      </c>
    </row>
    <row r="318" spans="2:5" x14ac:dyDescent="0.2">
      <c r="B318" s="46" t="s">
        <v>221</v>
      </c>
      <c r="C318" s="22">
        <v>310</v>
      </c>
      <c r="D318" s="22">
        <v>0</v>
      </c>
      <c r="E318" s="22" t="s">
        <v>12</v>
      </c>
    </row>
    <row r="319" spans="2:5" x14ac:dyDescent="0.2">
      <c r="B319" s="46" t="s">
        <v>222</v>
      </c>
      <c r="C319" s="22">
        <v>200</v>
      </c>
      <c r="D319" s="22" t="s">
        <v>12</v>
      </c>
      <c r="E319" s="22" t="s">
        <v>12</v>
      </c>
    </row>
    <row r="320" spans="2:5" x14ac:dyDescent="0.2">
      <c r="B320" s="46" t="s">
        <v>223</v>
      </c>
      <c r="C320" s="22">
        <v>1611.88</v>
      </c>
      <c r="D320" s="22">
        <v>0</v>
      </c>
      <c r="E320" s="22" t="s">
        <v>12</v>
      </c>
    </row>
    <row r="321" spans="2:5" x14ac:dyDescent="0.2">
      <c r="B321" s="46" t="s">
        <v>224</v>
      </c>
      <c r="C321" s="22">
        <v>1695.8</v>
      </c>
      <c r="D321" s="22">
        <v>0</v>
      </c>
      <c r="E321" s="22" t="s">
        <v>12</v>
      </c>
    </row>
    <row r="322" spans="2:5" x14ac:dyDescent="0.2">
      <c r="B322" s="46" t="s">
        <v>225</v>
      </c>
      <c r="C322" s="22">
        <v>28823.69</v>
      </c>
      <c r="D322" s="22">
        <v>0.01</v>
      </c>
      <c r="E322" s="22" t="s">
        <v>12</v>
      </c>
    </row>
    <row r="323" spans="2:5" x14ac:dyDescent="0.2">
      <c r="B323" s="46" t="s">
        <v>226</v>
      </c>
      <c r="C323" s="22">
        <v>4616.67</v>
      </c>
      <c r="D323" s="22">
        <v>0</v>
      </c>
      <c r="E323" s="22" t="s">
        <v>12</v>
      </c>
    </row>
    <row r="324" spans="2:5" x14ac:dyDescent="0.2">
      <c r="B324" s="46" t="s">
        <v>227</v>
      </c>
      <c r="C324" s="22">
        <v>33813.33</v>
      </c>
      <c r="D324" s="22">
        <v>0.01</v>
      </c>
      <c r="E324" s="22" t="s">
        <v>12</v>
      </c>
    </row>
    <row r="325" spans="2:5" x14ac:dyDescent="0.2">
      <c r="B325" s="46" t="s">
        <v>228</v>
      </c>
      <c r="C325" s="22">
        <v>18226.169999999998</v>
      </c>
      <c r="D325" s="22">
        <v>0</v>
      </c>
      <c r="E325" s="22" t="s">
        <v>12</v>
      </c>
    </row>
    <row r="326" spans="2:5" x14ac:dyDescent="0.2">
      <c r="B326" s="46" t="s">
        <v>229</v>
      </c>
      <c r="C326" s="22">
        <v>88</v>
      </c>
      <c r="D326" s="22" t="s">
        <v>12</v>
      </c>
      <c r="E326" s="22" t="s">
        <v>12</v>
      </c>
    </row>
    <row r="327" spans="2:5" x14ac:dyDescent="0.2">
      <c r="B327" s="46" t="s">
        <v>230</v>
      </c>
      <c r="C327" s="22">
        <v>16643.48</v>
      </c>
      <c r="D327" s="22">
        <v>0</v>
      </c>
      <c r="E327" s="22" t="s">
        <v>12</v>
      </c>
    </row>
    <row r="328" spans="2:5" x14ac:dyDescent="0.2">
      <c r="B328" s="46" t="s">
        <v>231</v>
      </c>
      <c r="C328" s="22">
        <v>14184.19</v>
      </c>
      <c r="D328" s="22">
        <v>0</v>
      </c>
      <c r="E328" s="22" t="s">
        <v>12</v>
      </c>
    </row>
    <row r="329" spans="2:5" x14ac:dyDescent="0.2">
      <c r="B329" s="46" t="s">
        <v>232</v>
      </c>
      <c r="C329" s="22">
        <v>4050</v>
      </c>
      <c r="D329" s="22">
        <v>0</v>
      </c>
      <c r="E329" s="22" t="s">
        <v>12</v>
      </c>
    </row>
    <row r="330" spans="2:5" x14ac:dyDescent="0.2">
      <c r="B330" s="46" t="s">
        <v>233</v>
      </c>
      <c r="C330" s="22">
        <v>1656120.26</v>
      </c>
      <c r="D330" s="22">
        <v>0.37</v>
      </c>
      <c r="E330" s="22" t="s">
        <v>12</v>
      </c>
    </row>
    <row r="331" spans="2:5" x14ac:dyDescent="0.2">
      <c r="B331" s="46" t="s">
        <v>234</v>
      </c>
      <c r="C331" s="22">
        <v>24615</v>
      </c>
      <c r="D331" s="22">
        <v>0.01</v>
      </c>
      <c r="E331" s="22" t="s">
        <v>12</v>
      </c>
    </row>
    <row r="332" spans="2:5" x14ac:dyDescent="0.2">
      <c r="B332" s="46" t="s">
        <v>235</v>
      </c>
      <c r="C332" s="22">
        <v>5383.87</v>
      </c>
      <c r="D332" s="22">
        <v>0</v>
      </c>
      <c r="E332" s="22" t="s">
        <v>12</v>
      </c>
    </row>
    <row r="333" spans="2:5" x14ac:dyDescent="0.2">
      <c r="B333" s="46" t="s">
        <v>236</v>
      </c>
      <c r="C333" s="22">
        <v>421226</v>
      </c>
      <c r="D333" s="22">
        <v>0.09</v>
      </c>
      <c r="E333" s="22" t="s">
        <v>12</v>
      </c>
    </row>
    <row r="334" spans="2:5" x14ac:dyDescent="0.2">
      <c r="B334" s="46" t="s">
        <v>237</v>
      </c>
      <c r="C334" s="22">
        <v>794.64</v>
      </c>
      <c r="D334" s="22">
        <v>0</v>
      </c>
      <c r="E334" s="22" t="s">
        <v>12</v>
      </c>
    </row>
    <row r="335" spans="2:5" x14ac:dyDescent="0.2">
      <c r="B335" s="46" t="s">
        <v>238</v>
      </c>
      <c r="C335" s="22">
        <v>69377.69</v>
      </c>
      <c r="D335" s="22">
        <v>0.02</v>
      </c>
      <c r="E335" s="22" t="s">
        <v>12</v>
      </c>
    </row>
    <row r="336" spans="2:5" x14ac:dyDescent="0.2">
      <c r="B336" s="46" t="s">
        <v>239</v>
      </c>
      <c r="C336" s="22">
        <v>15725.44</v>
      </c>
      <c r="D336" s="22">
        <v>0</v>
      </c>
      <c r="E336" s="22" t="s">
        <v>12</v>
      </c>
    </row>
    <row r="337" spans="2:5" x14ac:dyDescent="0.2">
      <c r="B337" s="46" t="s">
        <v>240</v>
      </c>
      <c r="C337" s="22">
        <v>300</v>
      </c>
      <c r="D337" s="22">
        <v>0</v>
      </c>
      <c r="E337" s="22" t="s">
        <v>12</v>
      </c>
    </row>
    <row r="338" spans="2:5" x14ac:dyDescent="0.2">
      <c r="B338" s="46" t="s">
        <v>241</v>
      </c>
      <c r="C338" s="22">
        <v>11883.28</v>
      </c>
      <c r="D338" s="22">
        <v>0</v>
      </c>
      <c r="E338" s="22" t="s">
        <v>12</v>
      </c>
    </row>
    <row r="339" spans="2:5" x14ac:dyDescent="0.2">
      <c r="B339" s="46" t="s">
        <v>242</v>
      </c>
      <c r="C339" s="22">
        <v>3158.51</v>
      </c>
      <c r="D339" s="22">
        <v>0</v>
      </c>
      <c r="E339" s="22" t="s">
        <v>12</v>
      </c>
    </row>
    <row r="340" spans="2:5" x14ac:dyDescent="0.2">
      <c r="B340" s="46" t="s">
        <v>243</v>
      </c>
      <c r="C340" s="22">
        <v>4039.11</v>
      </c>
      <c r="D340" s="22">
        <v>0</v>
      </c>
      <c r="E340" s="22" t="s">
        <v>12</v>
      </c>
    </row>
    <row r="341" spans="2:5" x14ac:dyDescent="0.2">
      <c r="B341" s="46" t="s">
        <v>244</v>
      </c>
      <c r="C341" s="22">
        <v>1109089.05</v>
      </c>
      <c r="D341" s="22">
        <v>0.25</v>
      </c>
      <c r="E341" s="22" t="s">
        <v>12</v>
      </c>
    </row>
    <row r="342" spans="2:5" x14ac:dyDescent="0.2">
      <c r="B342" s="46" t="s">
        <v>245</v>
      </c>
      <c r="C342" s="22">
        <v>151925.88</v>
      </c>
      <c r="D342" s="22">
        <v>0.03</v>
      </c>
      <c r="E342" s="22" t="s">
        <v>12</v>
      </c>
    </row>
    <row r="343" spans="2:5" x14ac:dyDescent="0.2">
      <c r="B343" s="46" t="s">
        <v>246</v>
      </c>
      <c r="C343" s="22">
        <v>57034.04</v>
      </c>
      <c r="D343" s="22">
        <v>0.01</v>
      </c>
      <c r="E343" s="22" t="s">
        <v>12</v>
      </c>
    </row>
    <row r="344" spans="2:5" x14ac:dyDescent="0.2">
      <c r="B344" s="46" t="s">
        <v>247</v>
      </c>
      <c r="C344" s="22">
        <v>595698.67000000004</v>
      </c>
      <c r="D344" s="22">
        <v>0.13</v>
      </c>
      <c r="E344" s="22" t="s">
        <v>12</v>
      </c>
    </row>
    <row r="345" spans="2:5" x14ac:dyDescent="0.2">
      <c r="B345" s="46" t="s">
        <v>248</v>
      </c>
      <c r="C345" s="22">
        <v>262321.01</v>
      </c>
      <c r="D345" s="22">
        <v>0.06</v>
      </c>
      <c r="E345" s="22" t="s">
        <v>12</v>
      </c>
    </row>
    <row r="346" spans="2:5" x14ac:dyDescent="0.2">
      <c r="B346" s="46" t="s">
        <v>249</v>
      </c>
      <c r="C346" s="22">
        <v>1140235.92</v>
      </c>
      <c r="D346" s="22">
        <v>0.25</v>
      </c>
      <c r="E346" s="22" t="s">
        <v>12</v>
      </c>
    </row>
    <row r="347" spans="2:5" x14ac:dyDescent="0.2">
      <c r="B347" s="46" t="s">
        <v>250</v>
      </c>
      <c r="C347" s="22">
        <v>702446.97</v>
      </c>
      <c r="D347" s="22">
        <v>0.16</v>
      </c>
      <c r="E347" s="22" t="s">
        <v>12</v>
      </c>
    </row>
    <row r="348" spans="2:5" x14ac:dyDescent="0.2">
      <c r="B348" s="46" t="s">
        <v>251</v>
      </c>
      <c r="C348" s="22">
        <v>8574.2000000000007</v>
      </c>
      <c r="D348" s="22">
        <v>0</v>
      </c>
      <c r="E348" s="22" t="s">
        <v>12</v>
      </c>
    </row>
    <row r="349" spans="2:5" x14ac:dyDescent="0.2">
      <c r="B349" s="46" t="s">
        <v>252</v>
      </c>
      <c r="C349" s="22">
        <v>1117079.83</v>
      </c>
      <c r="D349" s="22">
        <v>0.25</v>
      </c>
      <c r="E349" s="22" t="s">
        <v>12</v>
      </c>
    </row>
    <row r="350" spans="2:5" x14ac:dyDescent="0.2">
      <c r="B350" s="46" t="s">
        <v>253</v>
      </c>
      <c r="C350" s="22">
        <v>31915.200000000001</v>
      </c>
      <c r="D350" s="22">
        <v>0.01</v>
      </c>
      <c r="E350" s="22" t="s">
        <v>12</v>
      </c>
    </row>
    <row r="351" spans="2:5" x14ac:dyDescent="0.2">
      <c r="B351" s="46" t="s">
        <v>254</v>
      </c>
      <c r="C351" s="22">
        <v>624067.34</v>
      </c>
      <c r="D351" s="22">
        <v>0.14000000000000001</v>
      </c>
      <c r="E351" s="22" t="s">
        <v>12</v>
      </c>
    </row>
    <row r="352" spans="2:5" x14ac:dyDescent="0.2">
      <c r="B352" s="46" t="s">
        <v>255</v>
      </c>
      <c r="C352" s="22">
        <v>4928155.42</v>
      </c>
      <c r="D352" s="22">
        <v>1.1000000000000001</v>
      </c>
      <c r="E352" s="22" t="s">
        <v>12</v>
      </c>
    </row>
    <row r="353" spans="2:5" x14ac:dyDescent="0.2">
      <c r="B353" s="46" t="s">
        <v>256</v>
      </c>
      <c r="C353" s="22">
        <v>242566.57</v>
      </c>
      <c r="D353" s="22">
        <v>0.05</v>
      </c>
      <c r="E353" s="22" t="s">
        <v>12</v>
      </c>
    </row>
    <row r="354" spans="2:5" x14ac:dyDescent="0.2">
      <c r="B354" s="46" t="s">
        <v>257</v>
      </c>
      <c r="C354" s="22">
        <v>169940</v>
      </c>
      <c r="D354" s="22">
        <v>0.04</v>
      </c>
      <c r="E354" s="22" t="s">
        <v>12</v>
      </c>
    </row>
    <row r="355" spans="2:5" x14ac:dyDescent="0.2">
      <c r="B355" s="46" t="s">
        <v>258</v>
      </c>
      <c r="C355" s="22">
        <v>332851.26</v>
      </c>
      <c r="D355" s="22">
        <v>7.0000000000000007E-2</v>
      </c>
      <c r="E355" s="22" t="s">
        <v>12</v>
      </c>
    </row>
    <row r="356" spans="2:5" x14ac:dyDescent="0.2">
      <c r="B356" s="46" t="s">
        <v>259</v>
      </c>
      <c r="C356" s="22">
        <v>860235.74</v>
      </c>
      <c r="D356" s="22">
        <v>0.19</v>
      </c>
      <c r="E356" s="22" t="s">
        <v>12</v>
      </c>
    </row>
    <row r="357" spans="2:5" x14ac:dyDescent="0.2">
      <c r="B357" s="46" t="s">
        <v>260</v>
      </c>
      <c r="C357" s="22">
        <v>896094.12</v>
      </c>
      <c r="D357" s="22">
        <v>0.2</v>
      </c>
      <c r="E357" s="22" t="s">
        <v>12</v>
      </c>
    </row>
    <row r="358" spans="2:5" x14ac:dyDescent="0.2">
      <c r="B358" s="46" t="s">
        <v>261</v>
      </c>
      <c r="C358" s="22">
        <v>1171271.1399999999</v>
      </c>
      <c r="D358" s="22">
        <v>0.26</v>
      </c>
      <c r="E358" s="22" t="s">
        <v>12</v>
      </c>
    </row>
    <row r="359" spans="2:5" x14ac:dyDescent="0.2">
      <c r="B359" s="46" t="s">
        <v>262</v>
      </c>
      <c r="C359" s="22">
        <v>437421.48</v>
      </c>
      <c r="D359" s="22">
        <v>0.1</v>
      </c>
      <c r="E359" s="22" t="s">
        <v>12</v>
      </c>
    </row>
    <row r="360" spans="2:5" x14ac:dyDescent="0.2">
      <c r="B360" s="46" t="s">
        <v>263</v>
      </c>
      <c r="C360" s="22">
        <v>1652619.48</v>
      </c>
      <c r="D360" s="22">
        <v>0.37</v>
      </c>
      <c r="E360" s="22" t="s">
        <v>12</v>
      </c>
    </row>
    <row r="361" spans="2:5" x14ac:dyDescent="0.2">
      <c r="B361" s="46" t="s">
        <v>264</v>
      </c>
      <c r="C361" s="22">
        <v>4216.8100000000004</v>
      </c>
      <c r="D361" s="22">
        <v>0</v>
      </c>
      <c r="E361" s="22" t="s">
        <v>12</v>
      </c>
    </row>
    <row r="362" spans="2:5" x14ac:dyDescent="0.2">
      <c r="B362" s="46" t="s">
        <v>265</v>
      </c>
      <c r="C362" s="22">
        <v>9500</v>
      </c>
      <c r="D362" s="22">
        <v>0</v>
      </c>
      <c r="E362" s="22" t="s">
        <v>12</v>
      </c>
    </row>
    <row r="363" spans="2:5" x14ac:dyDescent="0.2">
      <c r="B363" s="46" t="s">
        <v>266</v>
      </c>
      <c r="C363" s="22">
        <v>82478.960000000006</v>
      </c>
      <c r="D363" s="22">
        <v>0.02</v>
      </c>
      <c r="E363" s="22" t="s">
        <v>12</v>
      </c>
    </row>
    <row r="364" spans="2:5" x14ac:dyDescent="0.2">
      <c r="B364" s="46" t="s">
        <v>267</v>
      </c>
      <c r="C364" s="22">
        <v>618250.93000000005</v>
      </c>
      <c r="D364" s="22">
        <v>0.14000000000000001</v>
      </c>
      <c r="E364" s="22" t="s">
        <v>12</v>
      </c>
    </row>
    <row r="365" spans="2:5" x14ac:dyDescent="0.2">
      <c r="B365" s="46" t="s">
        <v>268</v>
      </c>
      <c r="C365" s="22">
        <v>249134.5</v>
      </c>
      <c r="D365" s="22">
        <v>0.06</v>
      </c>
      <c r="E365" s="22" t="s">
        <v>12</v>
      </c>
    </row>
    <row r="366" spans="2:5" x14ac:dyDescent="0.2">
      <c r="B366" s="46" t="s">
        <v>269</v>
      </c>
      <c r="C366" s="22">
        <v>833765.38</v>
      </c>
      <c r="D366" s="22">
        <v>0.19</v>
      </c>
      <c r="E366" s="22" t="s">
        <v>12</v>
      </c>
    </row>
    <row r="367" spans="2:5" x14ac:dyDescent="0.2">
      <c r="B367" s="46" t="s">
        <v>270</v>
      </c>
      <c r="C367" s="22">
        <v>219406.04</v>
      </c>
      <c r="D367" s="22">
        <v>0.05</v>
      </c>
      <c r="E367" s="22" t="s">
        <v>12</v>
      </c>
    </row>
    <row r="368" spans="2:5" x14ac:dyDescent="0.2">
      <c r="B368" s="46" t="s">
        <v>271</v>
      </c>
      <c r="C368" s="22">
        <v>686992.12</v>
      </c>
      <c r="D368" s="22">
        <v>0.15</v>
      </c>
      <c r="E368" s="22" t="s">
        <v>12</v>
      </c>
    </row>
    <row r="369" spans="2:5" x14ac:dyDescent="0.2">
      <c r="B369" s="46" t="s">
        <v>272</v>
      </c>
      <c r="C369" s="22">
        <v>86140.91</v>
      </c>
      <c r="D369" s="22">
        <v>0.02</v>
      </c>
      <c r="E369" s="22" t="s">
        <v>12</v>
      </c>
    </row>
    <row r="370" spans="2:5" x14ac:dyDescent="0.2">
      <c r="B370" s="46" t="s">
        <v>273</v>
      </c>
      <c r="C370" s="22">
        <v>1328552.23</v>
      </c>
      <c r="D370" s="22">
        <v>0.3</v>
      </c>
      <c r="E370" s="22" t="s">
        <v>12</v>
      </c>
    </row>
    <row r="371" spans="2:5" x14ac:dyDescent="0.2">
      <c r="B371" s="46" t="s">
        <v>274</v>
      </c>
      <c r="C371" s="22">
        <v>703643.47</v>
      </c>
      <c r="D371" s="22">
        <v>0.16</v>
      </c>
      <c r="E371" s="22" t="s">
        <v>12</v>
      </c>
    </row>
    <row r="372" spans="2:5" x14ac:dyDescent="0.2">
      <c r="B372" s="46" t="s">
        <v>275</v>
      </c>
      <c r="C372" s="22">
        <v>8270.7999999999993</v>
      </c>
      <c r="D372" s="22">
        <v>0</v>
      </c>
      <c r="E372" s="22" t="s">
        <v>12</v>
      </c>
    </row>
    <row r="373" spans="2:5" x14ac:dyDescent="0.2">
      <c r="B373" s="46" t="s">
        <v>276</v>
      </c>
      <c r="C373" s="22">
        <v>246848.33</v>
      </c>
      <c r="D373" s="22">
        <v>0.05</v>
      </c>
      <c r="E373" s="22" t="s">
        <v>12</v>
      </c>
    </row>
    <row r="374" spans="2:5" x14ac:dyDescent="0.2">
      <c r="B374" s="46" t="s">
        <v>277</v>
      </c>
      <c r="C374" s="22">
        <v>356608.29</v>
      </c>
      <c r="D374" s="22">
        <v>0.08</v>
      </c>
      <c r="E374" s="22" t="s">
        <v>12</v>
      </c>
    </row>
    <row r="375" spans="2:5" x14ac:dyDescent="0.2">
      <c r="B375" s="46" t="s">
        <v>278</v>
      </c>
      <c r="C375" s="22">
        <v>848332.65</v>
      </c>
      <c r="D375" s="22">
        <v>0.19</v>
      </c>
      <c r="E375" s="22" t="s">
        <v>12</v>
      </c>
    </row>
    <row r="376" spans="2:5" x14ac:dyDescent="0.2">
      <c r="B376" s="46" t="s">
        <v>279</v>
      </c>
      <c r="C376" s="22">
        <v>31988.86</v>
      </c>
      <c r="D376" s="22">
        <v>0.01</v>
      </c>
      <c r="E376" s="22" t="s">
        <v>12</v>
      </c>
    </row>
    <row r="377" spans="2:5" x14ac:dyDescent="0.2">
      <c r="B377" s="46" t="s">
        <v>280</v>
      </c>
      <c r="C377" s="22">
        <v>21450.62</v>
      </c>
      <c r="D377" s="22">
        <v>0</v>
      </c>
      <c r="E377" s="22" t="s">
        <v>12</v>
      </c>
    </row>
    <row r="378" spans="2:5" x14ac:dyDescent="0.2">
      <c r="B378" s="46" t="s">
        <v>281</v>
      </c>
      <c r="C378" s="22">
        <v>4861319.67</v>
      </c>
      <c r="D378" s="22">
        <v>1.08</v>
      </c>
      <c r="E378" s="22" t="s">
        <v>12</v>
      </c>
    </row>
    <row r="379" spans="2:5" x14ac:dyDescent="0.2">
      <c r="B379" s="46" t="s">
        <v>282</v>
      </c>
      <c r="C379" s="22">
        <v>17211.650000000001</v>
      </c>
      <c r="D379" s="22">
        <v>0</v>
      </c>
      <c r="E379" s="22" t="s">
        <v>12</v>
      </c>
    </row>
    <row r="380" spans="2:5" x14ac:dyDescent="0.2">
      <c r="B380" s="46" t="s">
        <v>283</v>
      </c>
      <c r="C380" s="22">
        <v>726450</v>
      </c>
      <c r="D380" s="22">
        <v>0.16</v>
      </c>
      <c r="E380" s="22" t="s">
        <v>12</v>
      </c>
    </row>
    <row r="381" spans="2:5" x14ac:dyDescent="0.2">
      <c r="B381" s="46" t="s">
        <v>284</v>
      </c>
      <c r="C381" s="22">
        <v>5892222.3799999999</v>
      </c>
      <c r="D381" s="22">
        <v>1.31</v>
      </c>
      <c r="E381" s="22" t="s">
        <v>12</v>
      </c>
    </row>
    <row r="382" spans="2:5" x14ac:dyDescent="0.2">
      <c r="B382" s="46" t="s">
        <v>285</v>
      </c>
      <c r="C382" s="22">
        <v>329946.05</v>
      </c>
      <c r="D382" s="22">
        <v>7.0000000000000007E-2</v>
      </c>
      <c r="E382" s="22" t="s">
        <v>12</v>
      </c>
    </row>
    <row r="383" spans="2:5" x14ac:dyDescent="0.2">
      <c r="B383" s="46" t="s">
        <v>286</v>
      </c>
      <c r="C383" s="22">
        <v>1.17</v>
      </c>
      <c r="D383" s="22" t="s">
        <v>12</v>
      </c>
      <c r="E383" s="22" t="s">
        <v>12</v>
      </c>
    </row>
    <row r="384" spans="2:5" x14ac:dyDescent="0.2">
      <c r="B384" s="21" t="s">
        <v>287</v>
      </c>
      <c r="C384" s="22">
        <f>SUM(C296:C383)</f>
        <v>449638514.18000007</v>
      </c>
      <c r="D384" s="22">
        <v>100</v>
      </c>
      <c r="E384" s="22">
        <f>SUM(E296:E383)</f>
        <v>0</v>
      </c>
    </row>
    <row r="385" spans="2:7" x14ac:dyDescent="0.2">
      <c r="B385" s="24"/>
      <c r="C385" s="26"/>
      <c r="D385" s="26"/>
      <c r="E385" s="26">
        <v>0</v>
      </c>
    </row>
    <row r="386" spans="2:7" ht="15.75" customHeight="1" x14ac:dyDescent="0.2">
      <c r="C386" s="18">
        <f>SUM(C384:C385)</f>
        <v>449638514.18000007</v>
      </c>
      <c r="D386" s="18">
        <f>SUM(D384:D385)</f>
        <v>100</v>
      </c>
      <c r="E386" s="18"/>
    </row>
    <row r="390" spans="2:7" x14ac:dyDescent="0.2">
      <c r="B390" s="11" t="s">
        <v>288</v>
      </c>
    </row>
    <row r="392" spans="2:7" ht="28.5" customHeight="1" x14ac:dyDescent="0.2">
      <c r="B392" s="50" t="s">
        <v>289</v>
      </c>
      <c r="C392" s="51" t="s">
        <v>47</v>
      </c>
      <c r="D392" s="65" t="s">
        <v>48</v>
      </c>
      <c r="E392" s="65" t="s">
        <v>290</v>
      </c>
      <c r="F392" s="98" t="s">
        <v>8</v>
      </c>
      <c r="G392" s="51" t="s">
        <v>143</v>
      </c>
    </row>
    <row r="393" spans="2:7" x14ac:dyDescent="0.2">
      <c r="B393" s="99" t="s">
        <v>291</v>
      </c>
      <c r="C393" s="20">
        <v>-350264456.56</v>
      </c>
      <c r="D393" s="20">
        <v>-351209469.29000002</v>
      </c>
      <c r="E393" s="20">
        <v>-945012.73</v>
      </c>
      <c r="F393" s="20" t="s">
        <v>52</v>
      </c>
      <c r="G393" s="100" t="s">
        <v>52</v>
      </c>
    </row>
    <row r="394" spans="2:7" x14ac:dyDescent="0.2">
      <c r="B394" s="101" t="s">
        <v>292</v>
      </c>
      <c r="C394" s="22">
        <v>16763014.789999999</v>
      </c>
      <c r="D394" s="22">
        <v>19141438.289999999</v>
      </c>
      <c r="E394" s="22">
        <v>2378423.5</v>
      </c>
      <c r="F394" s="22" t="s">
        <v>52</v>
      </c>
      <c r="G394" s="36" t="s">
        <v>52</v>
      </c>
    </row>
    <row r="395" spans="2:7" x14ac:dyDescent="0.2">
      <c r="B395" s="101" t="s">
        <v>293</v>
      </c>
      <c r="C395" s="22">
        <v>-48117168</v>
      </c>
      <c r="D395" s="22">
        <v>-48117168</v>
      </c>
      <c r="E395" s="22" t="s">
        <v>12</v>
      </c>
      <c r="F395" s="22" t="s">
        <v>52</v>
      </c>
      <c r="G395" s="36" t="s">
        <v>52</v>
      </c>
    </row>
    <row r="396" spans="2:7" x14ac:dyDescent="0.2">
      <c r="B396" s="101" t="s">
        <v>294</v>
      </c>
      <c r="C396" s="22">
        <v>-2886339.19</v>
      </c>
      <c r="D396" s="22">
        <v>-2886339.19</v>
      </c>
      <c r="E396" s="22" t="s">
        <v>12</v>
      </c>
      <c r="F396" s="22" t="s">
        <v>52</v>
      </c>
      <c r="G396" s="36" t="s">
        <v>52</v>
      </c>
    </row>
    <row r="397" spans="2:7" x14ac:dyDescent="0.2">
      <c r="B397" s="101" t="s">
        <v>295</v>
      </c>
      <c r="C397" s="22">
        <v>-5195433</v>
      </c>
      <c r="D397" s="22" t="s">
        <v>12</v>
      </c>
      <c r="E397" s="22">
        <v>5195433</v>
      </c>
      <c r="F397" s="22" t="s">
        <v>52</v>
      </c>
      <c r="G397" s="36" t="s">
        <v>52</v>
      </c>
    </row>
    <row r="398" spans="2:7" x14ac:dyDescent="0.2">
      <c r="B398" s="101" t="s">
        <v>296</v>
      </c>
      <c r="C398" s="22">
        <v>-4258244.17</v>
      </c>
      <c r="D398" s="22">
        <v>-2209627.16</v>
      </c>
      <c r="E398" s="22">
        <v>2048617.01</v>
      </c>
      <c r="F398" s="22" t="s">
        <v>52</v>
      </c>
      <c r="G398" s="36" t="s">
        <v>52</v>
      </c>
    </row>
    <row r="399" spans="2:7" x14ac:dyDescent="0.2">
      <c r="B399" s="101" t="s">
        <v>297</v>
      </c>
      <c r="C399" s="22">
        <v>-5493.72</v>
      </c>
      <c r="D399" s="22" t="s">
        <v>12</v>
      </c>
      <c r="E399" s="22">
        <v>5493.72</v>
      </c>
      <c r="F399" s="22" t="s">
        <v>52</v>
      </c>
      <c r="G399" s="36" t="s">
        <v>52</v>
      </c>
    </row>
    <row r="400" spans="2:7" x14ac:dyDescent="0.2">
      <c r="B400" s="101" t="s">
        <v>298</v>
      </c>
      <c r="C400" s="22">
        <v>-450643.29</v>
      </c>
      <c r="D400" s="22" t="s">
        <v>12</v>
      </c>
      <c r="E400" s="22">
        <v>450643.29</v>
      </c>
      <c r="F400" s="22" t="s">
        <v>52</v>
      </c>
      <c r="G400" s="36" t="s">
        <v>52</v>
      </c>
    </row>
    <row r="401" spans="2:7" x14ac:dyDescent="0.2">
      <c r="B401" s="101" t="s">
        <v>299</v>
      </c>
      <c r="C401" s="22" t="s">
        <v>12</v>
      </c>
      <c r="D401" s="22">
        <v>-7538230.0599999996</v>
      </c>
      <c r="E401" s="22">
        <v>-7538230.0599999996</v>
      </c>
      <c r="F401" s="22" t="s">
        <v>52</v>
      </c>
      <c r="G401" s="36" t="s">
        <v>52</v>
      </c>
    </row>
    <row r="402" spans="2:7" x14ac:dyDescent="0.2">
      <c r="B402" s="101" t="s">
        <v>300</v>
      </c>
      <c r="C402" s="22">
        <v>-3031646.5</v>
      </c>
      <c r="D402" s="22">
        <v>-248547.64</v>
      </c>
      <c r="E402" s="22">
        <v>2783098.86</v>
      </c>
      <c r="F402" s="22" t="s">
        <v>52</v>
      </c>
      <c r="G402" s="36" t="s">
        <v>52</v>
      </c>
    </row>
    <row r="403" spans="2:7" x14ac:dyDescent="0.2">
      <c r="B403" s="101" t="s">
        <v>301</v>
      </c>
      <c r="C403" s="22">
        <v>-9261439.1300000008</v>
      </c>
      <c r="D403" s="22">
        <v>-9261032.5</v>
      </c>
      <c r="E403" s="22">
        <v>406.63</v>
      </c>
      <c r="F403" s="22" t="s">
        <v>52</v>
      </c>
      <c r="G403" s="36" t="s">
        <v>52</v>
      </c>
    </row>
    <row r="404" spans="2:7" x14ac:dyDescent="0.2">
      <c r="B404" s="101" t="s">
        <v>302</v>
      </c>
      <c r="C404" s="22">
        <v>-1993242.5</v>
      </c>
      <c r="D404" s="22">
        <v>-2443885.79</v>
      </c>
      <c r="E404" s="22">
        <v>-450643.29</v>
      </c>
      <c r="F404" s="22" t="s">
        <v>52</v>
      </c>
      <c r="G404" s="36" t="s">
        <v>52</v>
      </c>
    </row>
    <row r="405" spans="2:7" x14ac:dyDescent="0.2">
      <c r="B405" s="101" t="s">
        <v>303</v>
      </c>
      <c r="C405" s="22">
        <v>-94412767.659999996</v>
      </c>
      <c r="D405" s="22">
        <v>-94412767.659999996</v>
      </c>
      <c r="E405" s="22" t="s">
        <v>12</v>
      </c>
      <c r="F405" s="22" t="s">
        <v>52</v>
      </c>
      <c r="G405" s="36" t="s">
        <v>52</v>
      </c>
    </row>
    <row r="406" spans="2:7" x14ac:dyDescent="0.2">
      <c r="B406" s="101" t="s">
        <v>304</v>
      </c>
      <c r="C406" s="22">
        <v>-12390599.550000001</v>
      </c>
      <c r="D406" s="22">
        <v>-17586032.550000001</v>
      </c>
      <c r="E406" s="22">
        <v>-5195433</v>
      </c>
      <c r="F406" s="22" t="s">
        <v>52</v>
      </c>
      <c r="G406" s="36" t="s">
        <v>52</v>
      </c>
    </row>
    <row r="407" spans="2:7" x14ac:dyDescent="0.2">
      <c r="B407" s="101" t="s">
        <v>305</v>
      </c>
      <c r="C407" s="22">
        <v>-166168264.84999999</v>
      </c>
      <c r="D407" s="22">
        <v>-170333645.02000001</v>
      </c>
      <c r="E407" s="22">
        <v>-4165380.17</v>
      </c>
      <c r="F407" s="22" t="s">
        <v>52</v>
      </c>
      <c r="G407" s="36" t="s">
        <v>52</v>
      </c>
    </row>
    <row r="408" spans="2:7" x14ac:dyDescent="0.2">
      <c r="B408" s="101" t="s">
        <v>306</v>
      </c>
      <c r="C408" s="22">
        <v>-1469719.34</v>
      </c>
      <c r="D408" s="22">
        <v>-4572950.45</v>
      </c>
      <c r="E408" s="22">
        <v>-3103231.11</v>
      </c>
      <c r="F408" s="22" t="s">
        <v>52</v>
      </c>
      <c r="G408" s="36" t="s">
        <v>52</v>
      </c>
    </row>
    <row r="409" spans="2:7" x14ac:dyDescent="0.2">
      <c r="B409" s="37" t="s">
        <v>307</v>
      </c>
      <c r="C409" s="25">
        <f>SUM(C393:C408)</f>
        <v>-683142442.67000008</v>
      </c>
      <c r="D409" s="25">
        <f>SUM(D393:D408)</f>
        <v>-691678257.0200001</v>
      </c>
      <c r="E409" s="25">
        <f>SUM(E393:E408)</f>
        <v>-8535814.3499999996</v>
      </c>
      <c r="F409" s="25">
        <f>SUM(F393:F408)</f>
        <v>0</v>
      </c>
      <c r="G409" s="25">
        <f>SUM(G393:G407)</f>
        <v>0</v>
      </c>
    </row>
    <row r="410" spans="2:7" ht="19.5" customHeight="1" x14ac:dyDescent="0.2">
      <c r="C410" s="18">
        <f>SUM(C409:C409)</f>
        <v>-683142442.67000008</v>
      </c>
      <c r="D410" s="18">
        <f>SUM(D409:D409)</f>
        <v>-691678257.0200001</v>
      </c>
      <c r="E410" s="126">
        <v>-691678257.0200001</v>
      </c>
      <c r="F410" s="129"/>
      <c r="G410" s="127"/>
    </row>
    <row r="414" spans="2:7" ht="27" customHeight="1" x14ac:dyDescent="0.2">
      <c r="B414" s="88" t="s">
        <v>308</v>
      </c>
      <c r="C414" s="89" t="s">
        <v>47</v>
      </c>
      <c r="D414" s="18" t="s">
        <v>48</v>
      </c>
      <c r="E414" s="18" t="s">
        <v>290</v>
      </c>
      <c r="F414" s="102" t="s">
        <v>143</v>
      </c>
    </row>
    <row r="415" spans="2:7" x14ac:dyDescent="0.2">
      <c r="B415" s="99" t="s">
        <v>309</v>
      </c>
      <c r="C415" s="20">
        <v>-1146249.99</v>
      </c>
      <c r="D415" s="20">
        <v>-66273578.460000001</v>
      </c>
      <c r="E415" s="20">
        <v>-65127328.469999999</v>
      </c>
      <c r="F415" s="22">
        <v>0</v>
      </c>
    </row>
    <row r="416" spans="2:7" x14ac:dyDescent="0.2">
      <c r="B416" s="101" t="s">
        <v>310</v>
      </c>
      <c r="C416" s="22">
        <v>14716157.74</v>
      </c>
      <c r="D416" s="22">
        <v>14717207.74</v>
      </c>
      <c r="E416" s="22">
        <v>1050</v>
      </c>
      <c r="F416" s="22">
        <v>0</v>
      </c>
    </row>
    <row r="417" spans="2:6" x14ac:dyDescent="0.2">
      <c r="B417" s="101" t="s">
        <v>311</v>
      </c>
      <c r="C417" s="22">
        <v>30353190.07</v>
      </c>
      <c r="D417" s="22">
        <v>30353190.07</v>
      </c>
      <c r="E417" s="22">
        <v>0</v>
      </c>
      <c r="F417" s="22">
        <v>0</v>
      </c>
    </row>
    <row r="418" spans="2:6" x14ac:dyDescent="0.2">
      <c r="B418" s="101" t="s">
        <v>312</v>
      </c>
      <c r="C418" s="22">
        <v>16211398.640000001</v>
      </c>
      <c r="D418" s="22">
        <v>16211398.640000001</v>
      </c>
      <c r="E418" s="22">
        <v>0</v>
      </c>
      <c r="F418" s="22">
        <v>0</v>
      </c>
    </row>
    <row r="419" spans="2:6" x14ac:dyDescent="0.2">
      <c r="B419" s="101" t="s">
        <v>313</v>
      </c>
      <c r="C419" s="22">
        <v>35252112.609999999</v>
      </c>
      <c r="D419" s="22">
        <v>35252412.609999999</v>
      </c>
      <c r="E419" s="22">
        <v>300</v>
      </c>
      <c r="F419" s="22">
        <v>0</v>
      </c>
    </row>
    <row r="420" spans="2:6" x14ac:dyDescent="0.2">
      <c r="B420" s="101" t="s">
        <v>314</v>
      </c>
      <c r="C420" s="22">
        <v>52624154</v>
      </c>
      <c r="D420" s="22">
        <v>52624154</v>
      </c>
      <c r="E420" s="22">
        <v>0</v>
      </c>
      <c r="F420" s="22">
        <v>0</v>
      </c>
    </row>
    <row r="421" spans="2:6" x14ac:dyDescent="0.2">
      <c r="B421" s="101" t="s">
        <v>315</v>
      </c>
      <c r="C421" s="22">
        <v>1742202.76</v>
      </c>
      <c r="D421" s="22">
        <v>1935107</v>
      </c>
      <c r="E421" s="22">
        <v>192904.24</v>
      </c>
      <c r="F421" s="22">
        <v>0</v>
      </c>
    </row>
    <row r="422" spans="2:6" x14ac:dyDescent="0.2">
      <c r="B422" s="101" t="s">
        <v>316</v>
      </c>
      <c r="C422" s="22">
        <v>28451179.309999999</v>
      </c>
      <c r="D422" s="22">
        <v>28451179.309999999</v>
      </c>
      <c r="E422" s="22">
        <v>0</v>
      </c>
      <c r="F422" s="22">
        <v>0</v>
      </c>
    </row>
    <row r="423" spans="2:6" x14ac:dyDescent="0.2">
      <c r="B423" s="101" t="s">
        <v>317</v>
      </c>
      <c r="C423" s="22">
        <v>0</v>
      </c>
      <c r="D423" s="22">
        <v>12732373.17</v>
      </c>
      <c r="E423" s="22">
        <v>12732373.17</v>
      </c>
      <c r="F423" s="22">
        <v>0</v>
      </c>
    </row>
    <row r="424" spans="2:6" x14ac:dyDescent="0.2">
      <c r="B424" s="101" t="s">
        <v>318</v>
      </c>
      <c r="C424" s="22">
        <v>-88758694.239999995</v>
      </c>
      <c r="D424" s="22">
        <v>-108139980.93000001</v>
      </c>
      <c r="E424" s="22">
        <v>-19381286.690000001</v>
      </c>
      <c r="F424" s="22">
        <v>0</v>
      </c>
    </row>
    <row r="425" spans="2:6" x14ac:dyDescent="0.2">
      <c r="B425" s="101" t="s">
        <v>319</v>
      </c>
      <c r="C425" s="22">
        <v>-58328854.909999996</v>
      </c>
      <c r="D425" s="22">
        <v>-58328854.909999996</v>
      </c>
      <c r="E425" s="22">
        <v>0</v>
      </c>
      <c r="F425" s="22">
        <v>0</v>
      </c>
    </row>
    <row r="426" spans="2:6" x14ac:dyDescent="0.2">
      <c r="B426" s="101" t="s">
        <v>320</v>
      </c>
      <c r="C426" s="22">
        <v>-83303642.989999995</v>
      </c>
      <c r="D426" s="22">
        <v>-77672568.859999999</v>
      </c>
      <c r="E426" s="22">
        <v>5631074.1299999999</v>
      </c>
      <c r="F426" s="22">
        <v>0</v>
      </c>
    </row>
    <row r="427" spans="2:6" x14ac:dyDescent="0.2">
      <c r="B427" s="101" t="s">
        <v>321</v>
      </c>
      <c r="C427" s="22">
        <v>-51040797.009999998</v>
      </c>
      <c r="D427" s="22">
        <v>-51864382.159999996</v>
      </c>
      <c r="E427" s="22">
        <v>-823585.15</v>
      </c>
      <c r="F427" s="22">
        <v>0</v>
      </c>
    </row>
    <row r="428" spans="2:6" x14ac:dyDescent="0.2">
      <c r="B428" s="35"/>
      <c r="C428" s="22"/>
      <c r="D428" s="22"/>
      <c r="E428" s="22"/>
      <c r="F428" s="22"/>
    </row>
    <row r="429" spans="2:6" x14ac:dyDescent="0.2">
      <c r="B429" s="24" t="s">
        <v>322</v>
      </c>
      <c r="C429" s="26">
        <f>C427+C415</f>
        <v>-52187047</v>
      </c>
      <c r="D429" s="26">
        <f>D427+D415</f>
        <v>-118137960.62</v>
      </c>
      <c r="E429" s="26">
        <f>E427+E415</f>
        <v>-65950913.619999997</v>
      </c>
      <c r="F429" s="26">
        <f>F427+F415</f>
        <v>0</v>
      </c>
    </row>
    <row r="430" spans="2:6" ht="20.25" customHeight="1" x14ac:dyDescent="0.2">
      <c r="C430" s="18">
        <f>SUM(C429:C429)</f>
        <v>-52187047</v>
      </c>
      <c r="D430" s="18">
        <f>SUM(D429:D429)</f>
        <v>-118137960.62</v>
      </c>
      <c r="E430" s="126"/>
      <c r="F430" s="127"/>
    </row>
    <row r="434" spans="2:5" x14ac:dyDescent="0.2">
      <c r="B434" s="11" t="s">
        <v>323</v>
      </c>
    </row>
    <row r="436" spans="2:5" ht="30.75" customHeight="1" x14ac:dyDescent="0.2">
      <c r="B436" s="88" t="s">
        <v>324</v>
      </c>
      <c r="C436" s="89" t="s">
        <v>47</v>
      </c>
      <c r="D436" s="18" t="s">
        <v>48</v>
      </c>
      <c r="E436" s="18" t="s">
        <v>49</v>
      </c>
    </row>
    <row r="437" spans="2:5" x14ac:dyDescent="0.2">
      <c r="B437" s="80"/>
      <c r="C437" s="20"/>
      <c r="D437" s="20"/>
      <c r="E437" s="20"/>
    </row>
    <row r="438" spans="2:5" x14ac:dyDescent="0.2">
      <c r="B438" s="46" t="s">
        <v>325</v>
      </c>
      <c r="C438" s="22" t="s">
        <v>12</v>
      </c>
      <c r="D438" s="22">
        <v>73800</v>
      </c>
      <c r="E438" s="22">
        <v>73800</v>
      </c>
    </row>
    <row r="439" spans="2:5" x14ac:dyDescent="0.2">
      <c r="B439" s="46" t="s">
        <v>326</v>
      </c>
      <c r="C439" s="22">
        <v>161391.15</v>
      </c>
      <c r="D439" s="22">
        <v>50558.78</v>
      </c>
      <c r="E439" s="22">
        <v>-110832.37</v>
      </c>
    </row>
    <row r="440" spans="2:5" x14ac:dyDescent="0.2">
      <c r="B440" s="46" t="s">
        <v>327</v>
      </c>
      <c r="C440" s="22">
        <v>15854626.67</v>
      </c>
      <c r="D440" s="22">
        <v>16704965.210000001</v>
      </c>
      <c r="E440" s="22">
        <v>850338.54</v>
      </c>
    </row>
    <row r="441" spans="2:5" x14ac:dyDescent="0.2">
      <c r="B441" s="46" t="s">
        <v>328</v>
      </c>
      <c r="C441" s="22">
        <v>1476920.91</v>
      </c>
      <c r="D441" s="22">
        <v>3799.52</v>
      </c>
      <c r="E441" s="22">
        <v>-1473121.39</v>
      </c>
    </row>
    <row r="442" spans="2:5" x14ac:dyDescent="0.2">
      <c r="B442" s="46" t="s">
        <v>329</v>
      </c>
      <c r="C442" s="22">
        <v>193080.12</v>
      </c>
      <c r="D442" s="22">
        <v>209996.74</v>
      </c>
      <c r="E442" s="22">
        <v>16916.62</v>
      </c>
    </row>
    <row r="443" spans="2:5" x14ac:dyDescent="0.2">
      <c r="B443" s="46" t="s">
        <v>330</v>
      </c>
      <c r="C443" s="22">
        <v>26705027.219999999</v>
      </c>
      <c r="D443" s="22">
        <v>60178879.140000001</v>
      </c>
      <c r="E443" s="22">
        <v>33473851.920000002</v>
      </c>
    </row>
    <row r="444" spans="2:5" x14ac:dyDescent="0.2">
      <c r="B444" s="46" t="s">
        <v>331</v>
      </c>
      <c r="C444" s="22">
        <v>7128441.5</v>
      </c>
      <c r="D444" s="22">
        <v>54594252.640000001</v>
      </c>
      <c r="E444" s="22">
        <v>47465811.140000001</v>
      </c>
    </row>
    <row r="445" spans="2:5" x14ac:dyDescent="0.2">
      <c r="B445" s="46" t="s">
        <v>332</v>
      </c>
      <c r="C445" s="22">
        <v>129.91999999999999</v>
      </c>
      <c r="D445" s="22">
        <v>11434013.699999999</v>
      </c>
      <c r="E445" s="22">
        <v>11433883.779999999</v>
      </c>
    </row>
    <row r="446" spans="2:5" x14ac:dyDescent="0.2">
      <c r="B446" s="46" t="s">
        <v>333</v>
      </c>
      <c r="C446" s="22">
        <v>171661.53</v>
      </c>
      <c r="D446" s="22">
        <v>233455.68</v>
      </c>
      <c r="E446" s="22">
        <v>61794.15</v>
      </c>
    </row>
    <row r="447" spans="2:5" x14ac:dyDescent="0.2">
      <c r="B447" s="46" t="s">
        <v>334</v>
      </c>
      <c r="C447" s="22">
        <v>560045.63</v>
      </c>
      <c r="D447" s="22">
        <v>1762483.92</v>
      </c>
      <c r="E447" s="22">
        <v>1202438.29</v>
      </c>
    </row>
    <row r="448" spans="2:5" x14ac:dyDescent="0.2">
      <c r="B448" s="46" t="s">
        <v>335</v>
      </c>
      <c r="C448" s="22">
        <v>16708.189999999999</v>
      </c>
      <c r="D448" s="22">
        <v>18173.88</v>
      </c>
      <c r="E448" s="22">
        <v>1465.69</v>
      </c>
    </row>
    <row r="449" spans="2:5" x14ac:dyDescent="0.2">
      <c r="B449" s="46" t="s">
        <v>336</v>
      </c>
      <c r="C449" s="22">
        <v>5015.13</v>
      </c>
      <c r="D449" s="22">
        <v>1330382.3700000001</v>
      </c>
      <c r="E449" s="22">
        <v>1325367.24</v>
      </c>
    </row>
    <row r="450" spans="2:5" x14ac:dyDescent="0.2">
      <c r="B450" s="46" t="s">
        <v>337</v>
      </c>
      <c r="C450" s="22">
        <v>830.92</v>
      </c>
      <c r="D450" s="22">
        <v>539465.68000000005</v>
      </c>
      <c r="E450" s="22">
        <v>538634.76</v>
      </c>
    </row>
    <row r="451" spans="2:5" x14ac:dyDescent="0.2">
      <c r="B451" s="46" t="s">
        <v>338</v>
      </c>
      <c r="C451" s="22">
        <v>6090.44</v>
      </c>
      <c r="D451" s="22">
        <v>968875.85</v>
      </c>
      <c r="E451" s="22">
        <v>962785.41</v>
      </c>
    </row>
    <row r="452" spans="2:5" x14ac:dyDescent="0.2">
      <c r="B452" s="46" t="s">
        <v>339</v>
      </c>
      <c r="C452" s="22">
        <v>533846.31000000006</v>
      </c>
      <c r="D452" s="22">
        <v>656892.35</v>
      </c>
      <c r="E452" s="22">
        <v>123046.04</v>
      </c>
    </row>
    <row r="453" spans="2:5" x14ac:dyDescent="0.2">
      <c r="B453" s="46" t="s">
        <v>340</v>
      </c>
      <c r="C453" s="22">
        <v>2705949.12</v>
      </c>
      <c r="D453" s="22">
        <v>721.91</v>
      </c>
      <c r="E453" s="22">
        <v>-2705227.21</v>
      </c>
    </row>
    <row r="454" spans="2:5" x14ac:dyDescent="0.2">
      <c r="B454" s="46" t="s">
        <v>341</v>
      </c>
      <c r="C454" s="22">
        <v>1265785.6399999999</v>
      </c>
      <c r="D454" s="22" t="s">
        <v>12</v>
      </c>
      <c r="E454" s="22">
        <v>-1265785.6399999999</v>
      </c>
    </row>
    <row r="455" spans="2:5" x14ac:dyDescent="0.2">
      <c r="B455" s="46" t="s">
        <v>342</v>
      </c>
      <c r="C455" s="22" t="s">
        <v>12</v>
      </c>
      <c r="D455" s="22">
        <v>1380.97</v>
      </c>
      <c r="E455" s="22">
        <v>1380.97</v>
      </c>
    </row>
    <row r="456" spans="2:5" x14ac:dyDescent="0.2">
      <c r="B456" s="46" t="s">
        <v>343</v>
      </c>
      <c r="C456" s="22">
        <v>291093.21000000002</v>
      </c>
      <c r="D456" s="22">
        <v>25907333.18</v>
      </c>
      <c r="E456" s="22">
        <v>25616239.969999999</v>
      </c>
    </row>
    <row r="457" spans="2:5" x14ac:dyDescent="0.2">
      <c r="B457" s="46" t="s">
        <v>344</v>
      </c>
      <c r="C457" s="22">
        <v>187338.04</v>
      </c>
      <c r="D457" s="22">
        <v>26224.959999999999</v>
      </c>
      <c r="E457" s="22">
        <v>-161113.07999999999</v>
      </c>
    </row>
    <row r="458" spans="2:5" x14ac:dyDescent="0.2">
      <c r="B458" s="21" t="s">
        <v>345</v>
      </c>
      <c r="C458" s="22">
        <f>SUM(C438:C457)</f>
        <v>57263981.650000006</v>
      </c>
      <c r="D458" s="22">
        <f>SUM(D438:D457)</f>
        <v>174695656.47999999</v>
      </c>
      <c r="E458" s="22">
        <f>SUM(E438:E457)</f>
        <v>117431674.83000003</v>
      </c>
    </row>
    <row r="459" spans="2:5" x14ac:dyDescent="0.2">
      <c r="B459" s="24"/>
      <c r="C459" s="26"/>
      <c r="D459" s="26"/>
      <c r="E459" s="26"/>
    </row>
    <row r="460" spans="2:5" ht="21.75" customHeight="1" x14ac:dyDescent="0.2">
      <c r="C460" s="103">
        <f>SUM(C438:C457)</f>
        <v>57263981.650000006</v>
      </c>
      <c r="D460" s="103">
        <f>SUM(D438:D457)</f>
        <v>174695656.47999999</v>
      </c>
      <c r="E460" s="18"/>
    </row>
    <row r="463" spans="2:5" ht="24" customHeight="1" x14ac:dyDescent="0.2">
      <c r="B463" s="88" t="s">
        <v>346</v>
      </c>
      <c r="C463" s="89" t="s">
        <v>49</v>
      </c>
      <c r="D463" s="18" t="s">
        <v>347</v>
      </c>
      <c r="E463" s="8"/>
    </row>
    <row r="464" spans="2:5" x14ac:dyDescent="0.2">
      <c r="B464" s="19" t="s">
        <v>348</v>
      </c>
      <c r="C464" s="100"/>
      <c r="D464" s="20"/>
      <c r="E464" s="33"/>
    </row>
    <row r="465" spans="2:7" x14ac:dyDescent="0.2">
      <c r="B465" s="46" t="s">
        <v>349</v>
      </c>
      <c r="C465" s="36">
        <v>438676</v>
      </c>
      <c r="D465" s="22" t="s">
        <v>12</v>
      </c>
      <c r="E465" s="33"/>
    </row>
    <row r="466" spans="2:7" x14ac:dyDescent="0.2">
      <c r="B466" s="46" t="s">
        <v>350</v>
      </c>
      <c r="C466" s="36">
        <v>37123586.299999997</v>
      </c>
      <c r="D466" s="22" t="s">
        <v>12</v>
      </c>
      <c r="E466" s="33"/>
    </row>
    <row r="467" spans="2:7" x14ac:dyDescent="0.2">
      <c r="B467" s="46" t="s">
        <v>351</v>
      </c>
      <c r="C467" s="36">
        <v>-30793844.16</v>
      </c>
      <c r="D467" s="22" t="s">
        <v>12</v>
      </c>
      <c r="E467" s="33"/>
    </row>
    <row r="468" spans="2:7" x14ac:dyDescent="0.2">
      <c r="B468" s="21" t="s">
        <v>352</v>
      </c>
      <c r="C468" s="97">
        <f>SUM(C465:C467)</f>
        <v>6768418.1399999969</v>
      </c>
      <c r="D468" s="22"/>
      <c r="E468" s="33"/>
    </row>
    <row r="469" spans="2:7" x14ac:dyDescent="0.2">
      <c r="B469" s="21"/>
      <c r="C469" s="36"/>
      <c r="D469" s="22"/>
      <c r="E469" s="33"/>
    </row>
    <row r="470" spans="2:7" x14ac:dyDescent="0.2">
      <c r="B470" s="46" t="s">
        <v>353</v>
      </c>
      <c r="C470" s="36">
        <v>-1439971.76</v>
      </c>
      <c r="D470" s="22" t="s">
        <v>12</v>
      </c>
      <c r="E470" s="33"/>
    </row>
    <row r="471" spans="2:7" x14ac:dyDescent="0.2">
      <c r="B471" s="46" t="s">
        <v>354</v>
      </c>
      <c r="C471" s="36">
        <v>61924.01</v>
      </c>
      <c r="D471" s="22" t="s">
        <v>12</v>
      </c>
      <c r="E471" s="33"/>
    </row>
    <row r="472" spans="2:7" x14ac:dyDescent="0.2">
      <c r="B472" s="46" t="s">
        <v>355</v>
      </c>
      <c r="C472" s="36">
        <v>-17424.45</v>
      </c>
      <c r="D472" s="22" t="s">
        <v>12</v>
      </c>
      <c r="E472" s="33"/>
    </row>
    <row r="473" spans="2:7" x14ac:dyDescent="0.2">
      <c r="B473" s="46" t="s">
        <v>356</v>
      </c>
      <c r="C473" s="36">
        <v>-217786</v>
      </c>
      <c r="D473" s="22" t="s">
        <v>12</v>
      </c>
      <c r="E473" s="33"/>
    </row>
    <row r="474" spans="2:7" x14ac:dyDescent="0.2">
      <c r="B474" s="46" t="s">
        <v>357</v>
      </c>
      <c r="C474" s="36">
        <v>-343934.8</v>
      </c>
      <c r="D474" s="22" t="s">
        <v>12</v>
      </c>
      <c r="E474" s="33"/>
    </row>
    <row r="475" spans="2:7" x14ac:dyDescent="0.2">
      <c r="B475" s="46" t="s">
        <v>358</v>
      </c>
      <c r="C475" s="36">
        <v>-13710.33</v>
      </c>
      <c r="D475" s="22" t="s">
        <v>12</v>
      </c>
      <c r="E475" s="33"/>
    </row>
    <row r="476" spans="2:7" x14ac:dyDescent="0.2">
      <c r="B476" s="21" t="s">
        <v>89</v>
      </c>
      <c r="C476" s="97">
        <f>SUM(C470:C475)</f>
        <v>-1970903.33</v>
      </c>
      <c r="D476" s="22"/>
      <c r="E476" s="33"/>
    </row>
    <row r="477" spans="2:7" x14ac:dyDescent="0.2">
      <c r="B477" s="21"/>
      <c r="C477" s="36"/>
      <c r="D477" s="22"/>
      <c r="E477" s="33"/>
    </row>
    <row r="478" spans="2:7" x14ac:dyDescent="0.2">
      <c r="B478" s="21" t="s">
        <v>110</v>
      </c>
      <c r="C478" s="36"/>
      <c r="D478" s="22"/>
      <c r="E478" s="33"/>
      <c r="F478" s="8"/>
      <c r="G478" s="8"/>
    </row>
    <row r="479" spans="2:7" x14ac:dyDescent="0.2">
      <c r="B479" s="24"/>
      <c r="C479" s="39"/>
      <c r="D479" s="26"/>
      <c r="E479" s="33"/>
      <c r="F479" s="8"/>
      <c r="G479" s="8"/>
    </row>
    <row r="480" spans="2:7" ht="18" customHeight="1" x14ac:dyDescent="0.2">
      <c r="C480" s="104">
        <f>+C468+C476</f>
        <v>4797514.8099999968</v>
      </c>
      <c r="D480" s="18"/>
      <c r="E480" s="8"/>
      <c r="F480" s="8"/>
      <c r="G480" s="8"/>
    </row>
    <row r="481" spans="2:7" x14ac:dyDescent="0.2">
      <c r="F481" s="8"/>
      <c r="G481" s="8"/>
    </row>
    <row r="482" spans="2:7" x14ac:dyDescent="0.2">
      <c r="F482" s="105"/>
      <c r="G482" s="8"/>
    </row>
    <row r="483" spans="2:7" x14ac:dyDescent="0.2">
      <c r="F483" s="8"/>
      <c r="G483" s="8"/>
    </row>
    <row r="484" spans="2:7" x14ac:dyDescent="0.2">
      <c r="F484" s="106"/>
      <c r="G484" s="8"/>
    </row>
    <row r="485" spans="2:7" x14ac:dyDescent="0.2">
      <c r="F485" s="106"/>
      <c r="G485" s="8"/>
    </row>
    <row r="486" spans="2:7" x14ac:dyDescent="0.2">
      <c r="F486" s="8"/>
      <c r="G486" s="8"/>
    </row>
    <row r="487" spans="2:7" x14ac:dyDescent="0.2">
      <c r="B487" s="130" t="s">
        <v>359</v>
      </c>
      <c r="C487" s="130"/>
      <c r="D487" s="130"/>
      <c r="E487" s="130"/>
      <c r="F487" s="130"/>
      <c r="G487" s="8"/>
    </row>
    <row r="488" spans="2:7" x14ac:dyDescent="0.2">
      <c r="B488" s="107"/>
      <c r="C488" s="107"/>
      <c r="D488" s="107"/>
      <c r="E488" s="107"/>
      <c r="F488" s="107"/>
      <c r="G488" s="8"/>
    </row>
    <row r="489" spans="2:7" x14ac:dyDescent="0.2">
      <c r="B489" s="107"/>
      <c r="C489" s="107"/>
      <c r="D489" s="107"/>
      <c r="E489" s="107"/>
      <c r="F489" s="107"/>
      <c r="G489" s="8"/>
    </row>
    <row r="490" spans="2:7" ht="21" customHeight="1" x14ac:dyDescent="0.2">
      <c r="B490" s="50" t="s">
        <v>360</v>
      </c>
      <c r="C490" s="51" t="s">
        <v>47</v>
      </c>
      <c r="D490" s="65" t="s">
        <v>48</v>
      </c>
      <c r="E490" s="65" t="s">
        <v>49</v>
      </c>
      <c r="F490" s="8"/>
      <c r="G490" s="8"/>
    </row>
    <row r="491" spans="2:7" x14ac:dyDescent="0.2">
      <c r="B491" s="90" t="s">
        <v>361</v>
      </c>
      <c r="C491" s="108">
        <v>-1586967</v>
      </c>
      <c r="D491" s="100" t="s">
        <v>12</v>
      </c>
      <c r="E491" s="100">
        <v>1586967</v>
      </c>
      <c r="F491" s="8"/>
      <c r="G491" s="8"/>
    </row>
    <row r="492" spans="2:7" x14ac:dyDescent="0.2">
      <c r="B492" s="46" t="s">
        <v>362</v>
      </c>
      <c r="C492" s="109">
        <v>1586967</v>
      </c>
      <c r="D492" s="36" t="s">
        <v>12</v>
      </c>
      <c r="E492" s="36">
        <v>-1586967</v>
      </c>
      <c r="F492" s="8"/>
      <c r="G492" s="8"/>
    </row>
    <row r="493" spans="2:7" x14ac:dyDescent="0.2">
      <c r="B493" s="46" t="s">
        <v>363</v>
      </c>
      <c r="C493" s="109">
        <v>31325</v>
      </c>
      <c r="D493" s="36">
        <v>31325</v>
      </c>
      <c r="E493" s="36" t="s">
        <v>12</v>
      </c>
      <c r="F493" s="8"/>
      <c r="G493" s="8"/>
    </row>
    <row r="494" spans="2:7" x14ac:dyDescent="0.2">
      <c r="B494" s="46" t="s">
        <v>364</v>
      </c>
      <c r="C494" s="109">
        <v>10048.5</v>
      </c>
      <c r="D494" s="36">
        <v>10048.5</v>
      </c>
      <c r="E494" s="36" t="s">
        <v>12</v>
      </c>
      <c r="F494" s="8"/>
      <c r="G494" s="8"/>
    </row>
    <row r="495" spans="2:7" x14ac:dyDescent="0.2">
      <c r="B495" s="46" t="s">
        <v>365</v>
      </c>
      <c r="C495" s="109">
        <v>10048.5</v>
      </c>
      <c r="D495" s="36">
        <v>10048.5</v>
      </c>
      <c r="E495" s="36" t="s">
        <v>12</v>
      </c>
      <c r="F495" s="8"/>
      <c r="G495" s="8"/>
    </row>
    <row r="496" spans="2:7" x14ac:dyDescent="0.2">
      <c r="B496" s="46" t="s">
        <v>366</v>
      </c>
      <c r="C496" s="109">
        <v>10048.5</v>
      </c>
      <c r="D496" s="36">
        <v>10048.5</v>
      </c>
      <c r="E496" s="36" t="s">
        <v>12</v>
      </c>
      <c r="F496" s="8"/>
      <c r="G496" s="8"/>
    </row>
    <row r="497" spans="2:7" x14ac:dyDescent="0.2">
      <c r="B497" s="46" t="s">
        <v>367</v>
      </c>
      <c r="C497" s="109">
        <v>10048.5</v>
      </c>
      <c r="D497" s="36">
        <v>10048.5</v>
      </c>
      <c r="E497" s="36" t="s">
        <v>12</v>
      </c>
      <c r="F497" s="8"/>
      <c r="G497" s="8"/>
    </row>
    <row r="498" spans="2:7" x14ac:dyDescent="0.2">
      <c r="B498" s="46" t="s">
        <v>368</v>
      </c>
      <c r="C498" s="109">
        <v>28270.45</v>
      </c>
      <c r="D498" s="36">
        <v>28270.45</v>
      </c>
      <c r="E498" s="36" t="s">
        <v>12</v>
      </c>
      <c r="F498" s="8"/>
      <c r="G498" s="8"/>
    </row>
    <row r="499" spans="2:7" x14ac:dyDescent="0.2">
      <c r="B499" s="46" t="s">
        <v>369</v>
      </c>
      <c r="C499" s="109">
        <v>10048.5</v>
      </c>
      <c r="D499" s="36">
        <v>10048.5</v>
      </c>
      <c r="E499" s="36" t="s">
        <v>12</v>
      </c>
      <c r="F499" s="8"/>
      <c r="G499" s="8"/>
    </row>
    <row r="500" spans="2:7" x14ac:dyDescent="0.2">
      <c r="B500" s="46" t="s">
        <v>370</v>
      </c>
      <c r="C500" s="109">
        <v>6046872.8099999996</v>
      </c>
      <c r="D500" s="36" t="s">
        <v>12</v>
      </c>
      <c r="E500" s="36">
        <v>-6046872.8099999996</v>
      </c>
      <c r="F500" s="8"/>
      <c r="G500" s="8"/>
    </row>
    <row r="501" spans="2:7" x14ac:dyDescent="0.2">
      <c r="B501" s="46" t="s">
        <v>371</v>
      </c>
      <c r="C501" s="109">
        <v>12212.49</v>
      </c>
      <c r="D501" s="36">
        <v>12212.49</v>
      </c>
      <c r="E501" s="36" t="s">
        <v>12</v>
      </c>
      <c r="F501" s="8"/>
      <c r="G501" s="8"/>
    </row>
    <row r="502" spans="2:7" x14ac:dyDescent="0.2">
      <c r="B502" s="46" t="s">
        <v>372</v>
      </c>
      <c r="C502" s="109">
        <v>10048.5</v>
      </c>
      <c r="D502" s="36">
        <v>10048.5</v>
      </c>
      <c r="E502" s="36" t="s">
        <v>12</v>
      </c>
      <c r="F502" s="8"/>
      <c r="G502" s="8"/>
    </row>
    <row r="503" spans="2:7" x14ac:dyDescent="0.2">
      <c r="B503" s="46" t="s">
        <v>373</v>
      </c>
      <c r="C503" s="109">
        <v>12250</v>
      </c>
      <c r="D503" s="36" t="s">
        <v>12</v>
      </c>
      <c r="E503" s="36">
        <v>-12250</v>
      </c>
      <c r="F503" s="8"/>
      <c r="G503" s="8"/>
    </row>
    <row r="504" spans="2:7" x14ac:dyDescent="0.2">
      <c r="B504" s="46" t="s">
        <v>374</v>
      </c>
      <c r="C504" s="109">
        <v>67221.95</v>
      </c>
      <c r="D504" s="36">
        <v>67221.95</v>
      </c>
      <c r="E504" s="36" t="s">
        <v>12</v>
      </c>
      <c r="F504" s="8"/>
      <c r="G504" s="8"/>
    </row>
    <row r="505" spans="2:7" x14ac:dyDescent="0.2">
      <c r="B505" s="46" t="s">
        <v>375</v>
      </c>
      <c r="C505" s="109">
        <v>28700</v>
      </c>
      <c r="D505" s="36" t="s">
        <v>12</v>
      </c>
      <c r="E505" s="36">
        <v>-28700</v>
      </c>
      <c r="F505" s="8"/>
      <c r="G505" s="8"/>
    </row>
    <row r="506" spans="2:7" x14ac:dyDescent="0.2">
      <c r="B506" s="46" t="s">
        <v>376</v>
      </c>
      <c r="C506" s="109">
        <v>12250</v>
      </c>
      <c r="D506" s="36">
        <v>12250</v>
      </c>
      <c r="E506" s="36" t="s">
        <v>12</v>
      </c>
      <c r="F506" s="8"/>
      <c r="G506" s="8"/>
    </row>
    <row r="507" spans="2:7" x14ac:dyDescent="0.2">
      <c r="B507" s="46" t="s">
        <v>377</v>
      </c>
      <c r="C507" s="109">
        <v>10048.5</v>
      </c>
      <c r="D507" s="36">
        <v>10048.5</v>
      </c>
      <c r="E507" s="36" t="s">
        <v>12</v>
      </c>
      <c r="F507" s="8"/>
      <c r="G507" s="8"/>
    </row>
    <row r="508" spans="2:7" x14ac:dyDescent="0.2">
      <c r="B508" s="46" t="s">
        <v>378</v>
      </c>
      <c r="C508" s="109">
        <v>10048.5</v>
      </c>
      <c r="D508" s="36">
        <v>10048.5</v>
      </c>
      <c r="E508" s="36" t="s">
        <v>12</v>
      </c>
      <c r="F508" s="8"/>
      <c r="G508" s="8"/>
    </row>
    <row r="509" spans="2:7" x14ac:dyDescent="0.2">
      <c r="B509" s="46" t="s">
        <v>379</v>
      </c>
      <c r="C509" s="109">
        <v>39024.83</v>
      </c>
      <c r="D509" s="36">
        <v>39024.83</v>
      </c>
      <c r="E509" s="36" t="s">
        <v>12</v>
      </c>
      <c r="F509" s="8"/>
      <c r="G509" s="8"/>
    </row>
    <row r="510" spans="2:7" x14ac:dyDescent="0.2">
      <c r="B510" s="46" t="s">
        <v>380</v>
      </c>
      <c r="C510" s="109">
        <v>18221.95</v>
      </c>
      <c r="D510" s="36">
        <v>8221.9500000000007</v>
      </c>
      <c r="E510" s="36">
        <v>-10000</v>
      </c>
      <c r="F510" s="8"/>
      <c r="G510" s="8"/>
    </row>
    <row r="511" spans="2:7" x14ac:dyDescent="0.2">
      <c r="B511" s="46" t="s">
        <v>381</v>
      </c>
      <c r="C511" s="109">
        <v>209918.61</v>
      </c>
      <c r="D511" s="36">
        <v>209918.61</v>
      </c>
      <c r="E511" s="36" t="s">
        <v>12</v>
      </c>
      <c r="F511" s="8"/>
      <c r="G511" s="8"/>
    </row>
    <row r="512" spans="2:7" x14ac:dyDescent="0.2">
      <c r="B512" s="46" t="s">
        <v>382</v>
      </c>
      <c r="C512" s="109">
        <v>69807.72</v>
      </c>
      <c r="D512" s="36">
        <v>69807.72</v>
      </c>
      <c r="E512" s="36" t="s">
        <v>12</v>
      </c>
      <c r="F512" s="8"/>
      <c r="G512" s="8"/>
    </row>
    <row r="513" spans="2:7" x14ac:dyDescent="0.2">
      <c r="B513" s="46" t="s">
        <v>383</v>
      </c>
      <c r="C513" s="109">
        <v>18221.95</v>
      </c>
      <c r="D513" s="36">
        <v>18221.95</v>
      </c>
      <c r="E513" s="36" t="s">
        <v>12</v>
      </c>
      <c r="F513" s="8"/>
      <c r="G513" s="8"/>
    </row>
    <row r="514" spans="2:7" x14ac:dyDescent="0.2">
      <c r="B514" s="46" t="s">
        <v>384</v>
      </c>
      <c r="C514" s="109">
        <v>10048.5</v>
      </c>
      <c r="D514" s="36">
        <v>10048.5</v>
      </c>
      <c r="E514" s="36" t="s">
        <v>12</v>
      </c>
      <c r="F514" s="8"/>
      <c r="G514" s="8"/>
    </row>
    <row r="515" spans="2:7" x14ac:dyDescent="0.2">
      <c r="B515" s="46" t="s">
        <v>385</v>
      </c>
      <c r="C515" s="109">
        <v>18221.95</v>
      </c>
      <c r="D515" s="36">
        <v>18221.95</v>
      </c>
      <c r="E515" s="36" t="s">
        <v>12</v>
      </c>
      <c r="F515" s="8"/>
      <c r="G515" s="8"/>
    </row>
    <row r="516" spans="2:7" x14ac:dyDescent="0.2">
      <c r="B516" s="46" t="s">
        <v>386</v>
      </c>
      <c r="C516" s="109">
        <v>18221.95</v>
      </c>
      <c r="D516" s="36">
        <v>18221.95</v>
      </c>
      <c r="E516" s="36" t="s">
        <v>12</v>
      </c>
      <c r="F516" s="8"/>
      <c r="G516" s="8"/>
    </row>
    <row r="517" spans="2:7" x14ac:dyDescent="0.2">
      <c r="B517" s="46" t="s">
        <v>387</v>
      </c>
      <c r="C517" s="109">
        <v>27902.45</v>
      </c>
      <c r="D517" s="36">
        <v>27902.45</v>
      </c>
      <c r="E517" s="36" t="s">
        <v>12</v>
      </c>
      <c r="F517" s="8"/>
      <c r="G517" s="8"/>
    </row>
    <row r="518" spans="2:7" x14ac:dyDescent="0.2">
      <c r="B518" s="46" t="s">
        <v>388</v>
      </c>
      <c r="C518" s="109">
        <v>28270.45</v>
      </c>
      <c r="D518" s="36">
        <v>28270.45</v>
      </c>
      <c r="E518" s="36" t="s">
        <v>12</v>
      </c>
      <c r="F518" s="8"/>
      <c r="G518" s="8"/>
    </row>
    <row r="519" spans="2:7" x14ac:dyDescent="0.2">
      <c r="B519" s="46" t="s">
        <v>389</v>
      </c>
      <c r="C519" s="109">
        <v>22473.65</v>
      </c>
      <c r="D519" s="36">
        <v>22473.65</v>
      </c>
      <c r="E519" s="36" t="s">
        <v>12</v>
      </c>
      <c r="F519" s="8"/>
      <c r="G519" s="8"/>
    </row>
    <row r="520" spans="2:7" x14ac:dyDescent="0.2">
      <c r="B520" s="46" t="s">
        <v>390</v>
      </c>
      <c r="C520" s="109">
        <v>10048.5</v>
      </c>
      <c r="D520" s="36">
        <v>10048.5</v>
      </c>
      <c r="E520" s="36" t="s">
        <v>12</v>
      </c>
      <c r="F520" s="8"/>
      <c r="G520" s="8"/>
    </row>
    <row r="521" spans="2:7" x14ac:dyDescent="0.2">
      <c r="B521" s="46" t="s">
        <v>391</v>
      </c>
      <c r="C521" s="109">
        <v>21975.29</v>
      </c>
      <c r="D521" s="36">
        <v>21975.29</v>
      </c>
      <c r="E521" s="36" t="s">
        <v>12</v>
      </c>
      <c r="F521" s="8"/>
      <c r="G521" s="8"/>
    </row>
    <row r="522" spans="2:7" x14ac:dyDescent="0.2">
      <c r="B522" s="46" t="s">
        <v>392</v>
      </c>
      <c r="C522" s="109">
        <v>10048.5</v>
      </c>
      <c r="D522" s="36">
        <v>10048.5</v>
      </c>
      <c r="E522" s="36" t="s">
        <v>12</v>
      </c>
      <c r="F522" s="8"/>
      <c r="G522" s="8"/>
    </row>
    <row r="523" spans="2:7" x14ac:dyDescent="0.2">
      <c r="B523" s="46" t="s">
        <v>393</v>
      </c>
      <c r="C523" s="109">
        <v>18221.95</v>
      </c>
      <c r="D523" s="36">
        <v>18221.95</v>
      </c>
      <c r="E523" s="36" t="s">
        <v>12</v>
      </c>
      <c r="F523" s="8"/>
      <c r="G523" s="8"/>
    </row>
    <row r="524" spans="2:7" x14ac:dyDescent="0.2">
      <c r="B524" s="46" t="s">
        <v>394</v>
      </c>
      <c r="C524" s="109">
        <v>34333.040000000001</v>
      </c>
      <c r="D524" s="36">
        <v>34333.040000000001</v>
      </c>
      <c r="E524" s="36" t="s">
        <v>12</v>
      </c>
      <c r="F524" s="8"/>
      <c r="G524" s="8"/>
    </row>
    <row r="525" spans="2:7" x14ac:dyDescent="0.2">
      <c r="B525" s="46" t="s">
        <v>395</v>
      </c>
      <c r="C525" s="109">
        <v>22573.09</v>
      </c>
      <c r="D525" s="36">
        <v>11500</v>
      </c>
      <c r="E525" s="36">
        <v>-11073.09</v>
      </c>
      <c r="F525" s="8"/>
      <c r="G525" s="8"/>
    </row>
    <row r="526" spans="2:7" x14ac:dyDescent="0.2">
      <c r="B526" s="46" t="s">
        <v>396</v>
      </c>
      <c r="C526" s="109">
        <v>18221.95</v>
      </c>
      <c r="D526" s="36">
        <v>18221.95</v>
      </c>
      <c r="E526" s="36" t="s">
        <v>12</v>
      </c>
      <c r="F526" s="8"/>
      <c r="G526" s="8"/>
    </row>
    <row r="527" spans="2:7" x14ac:dyDescent="0.2">
      <c r="B527" s="46" t="s">
        <v>397</v>
      </c>
      <c r="C527" s="109">
        <v>18221.95</v>
      </c>
      <c r="D527" s="36">
        <v>18221.95</v>
      </c>
      <c r="E527" s="36" t="s">
        <v>12</v>
      </c>
      <c r="F527" s="8"/>
      <c r="G527" s="8"/>
    </row>
    <row r="528" spans="2:7" x14ac:dyDescent="0.2">
      <c r="B528" s="46" t="s">
        <v>398</v>
      </c>
      <c r="C528" s="109">
        <v>20097</v>
      </c>
      <c r="D528" s="36">
        <v>20097</v>
      </c>
      <c r="E528" s="36" t="s">
        <v>12</v>
      </c>
      <c r="F528" s="8"/>
      <c r="G528" s="8"/>
    </row>
    <row r="529" spans="2:7" x14ac:dyDescent="0.2">
      <c r="B529" s="46" t="s">
        <v>399</v>
      </c>
      <c r="C529" s="109">
        <v>10048.5</v>
      </c>
      <c r="D529" s="36">
        <v>10048.5</v>
      </c>
      <c r="E529" s="36" t="s">
        <v>12</v>
      </c>
      <c r="F529" s="8"/>
      <c r="G529" s="8"/>
    </row>
    <row r="530" spans="2:7" x14ac:dyDescent="0.2">
      <c r="B530" s="46" t="s">
        <v>400</v>
      </c>
      <c r="C530" s="109">
        <v>11500.35</v>
      </c>
      <c r="D530" s="36">
        <v>11500.35</v>
      </c>
      <c r="E530" s="36" t="s">
        <v>12</v>
      </c>
      <c r="F530" s="8"/>
      <c r="G530" s="8"/>
    </row>
    <row r="531" spans="2:7" x14ac:dyDescent="0.2">
      <c r="B531" s="46" t="s">
        <v>401</v>
      </c>
      <c r="C531" s="109">
        <v>-31325</v>
      </c>
      <c r="D531" s="36">
        <v>-31325</v>
      </c>
      <c r="E531" s="36" t="s">
        <v>12</v>
      </c>
      <c r="F531" s="8"/>
      <c r="G531" s="8"/>
    </row>
    <row r="532" spans="2:7" x14ac:dyDescent="0.2">
      <c r="B532" s="46" t="s">
        <v>402</v>
      </c>
      <c r="C532" s="109">
        <v>-10048.5</v>
      </c>
      <c r="D532" s="36">
        <v>-10048.5</v>
      </c>
      <c r="E532" s="36" t="s">
        <v>12</v>
      </c>
      <c r="F532" s="8"/>
      <c r="G532" s="8"/>
    </row>
    <row r="533" spans="2:7" x14ac:dyDescent="0.2">
      <c r="B533" s="46" t="s">
        <v>403</v>
      </c>
      <c r="C533" s="109">
        <v>-10048.5</v>
      </c>
      <c r="D533" s="36">
        <v>-10048.5</v>
      </c>
      <c r="E533" s="36" t="s">
        <v>12</v>
      </c>
      <c r="F533" s="8"/>
      <c r="G533" s="8"/>
    </row>
    <row r="534" spans="2:7" x14ac:dyDescent="0.2">
      <c r="B534" s="46" t="s">
        <v>404</v>
      </c>
      <c r="C534" s="109">
        <v>-10048.5</v>
      </c>
      <c r="D534" s="36">
        <v>-10048.5</v>
      </c>
      <c r="E534" s="36" t="s">
        <v>12</v>
      </c>
      <c r="F534" s="8"/>
      <c r="G534" s="8"/>
    </row>
    <row r="535" spans="2:7" x14ac:dyDescent="0.2">
      <c r="B535" s="46" t="s">
        <v>405</v>
      </c>
      <c r="C535" s="109">
        <v>-10048.5</v>
      </c>
      <c r="D535" s="36">
        <v>-10048.5</v>
      </c>
      <c r="E535" s="36" t="s">
        <v>12</v>
      </c>
      <c r="F535" s="8"/>
      <c r="G535" s="8"/>
    </row>
    <row r="536" spans="2:7" x14ac:dyDescent="0.2">
      <c r="B536" s="46" t="s">
        <v>406</v>
      </c>
      <c r="C536" s="109">
        <v>-28270.45</v>
      </c>
      <c r="D536" s="36">
        <v>-28270.45</v>
      </c>
      <c r="E536" s="36" t="s">
        <v>12</v>
      </c>
      <c r="F536" s="8"/>
      <c r="G536" s="8"/>
    </row>
    <row r="537" spans="2:7" x14ac:dyDescent="0.2">
      <c r="B537" s="46" t="s">
        <v>407</v>
      </c>
      <c r="C537" s="109">
        <v>-10048.5</v>
      </c>
      <c r="D537" s="36">
        <v>-10048.5</v>
      </c>
      <c r="E537" s="36" t="s">
        <v>12</v>
      </c>
      <c r="F537" s="8"/>
      <c r="G537" s="8"/>
    </row>
    <row r="538" spans="2:7" x14ac:dyDescent="0.2">
      <c r="B538" s="46" t="s">
        <v>408</v>
      </c>
      <c r="C538" s="109">
        <v>-6046872.8099999996</v>
      </c>
      <c r="D538" s="36" t="s">
        <v>12</v>
      </c>
      <c r="E538" s="36">
        <v>6046872.8099999996</v>
      </c>
      <c r="F538" s="8"/>
      <c r="G538" s="8"/>
    </row>
    <row r="539" spans="2:7" x14ac:dyDescent="0.2">
      <c r="B539" s="46" t="s">
        <v>409</v>
      </c>
      <c r="C539" s="109">
        <v>-12212.49</v>
      </c>
      <c r="D539" s="36">
        <v>-12212.49</v>
      </c>
      <c r="E539" s="36" t="s">
        <v>12</v>
      </c>
      <c r="F539" s="8"/>
      <c r="G539" s="8"/>
    </row>
    <row r="540" spans="2:7" x14ac:dyDescent="0.2">
      <c r="B540" s="46" t="s">
        <v>410</v>
      </c>
      <c r="C540" s="109">
        <v>-10048.5</v>
      </c>
      <c r="D540" s="36">
        <v>-10048.5</v>
      </c>
      <c r="E540" s="36" t="s">
        <v>12</v>
      </c>
      <c r="F540" s="8"/>
      <c r="G540" s="8"/>
    </row>
    <row r="541" spans="2:7" x14ac:dyDescent="0.2">
      <c r="B541" s="46" t="s">
        <v>411</v>
      </c>
      <c r="C541" s="109">
        <v>-12250</v>
      </c>
      <c r="D541" s="36" t="s">
        <v>12</v>
      </c>
      <c r="E541" s="36">
        <v>12250</v>
      </c>
      <c r="F541" s="8"/>
      <c r="G541" s="8"/>
    </row>
    <row r="542" spans="2:7" x14ac:dyDescent="0.2">
      <c r="B542" s="46" t="s">
        <v>412</v>
      </c>
      <c r="C542" s="109">
        <v>-67221.95</v>
      </c>
      <c r="D542" s="36">
        <v>-67221.95</v>
      </c>
      <c r="E542" s="36" t="s">
        <v>12</v>
      </c>
      <c r="F542" s="8"/>
      <c r="G542" s="8"/>
    </row>
    <row r="543" spans="2:7" x14ac:dyDescent="0.2">
      <c r="B543" s="46" t="s">
        <v>413</v>
      </c>
      <c r="C543" s="109">
        <v>-28700</v>
      </c>
      <c r="D543" s="36" t="s">
        <v>12</v>
      </c>
      <c r="E543" s="36">
        <v>28700</v>
      </c>
      <c r="F543" s="8"/>
      <c r="G543" s="8"/>
    </row>
    <row r="544" spans="2:7" x14ac:dyDescent="0.2">
      <c r="B544" s="46" t="s">
        <v>414</v>
      </c>
      <c r="C544" s="109">
        <v>-12250</v>
      </c>
      <c r="D544" s="36">
        <v>-12250</v>
      </c>
      <c r="E544" s="36" t="s">
        <v>12</v>
      </c>
      <c r="F544" s="8"/>
      <c r="G544" s="8"/>
    </row>
    <row r="545" spans="2:7" x14ac:dyDescent="0.2">
      <c r="B545" s="46" t="s">
        <v>415</v>
      </c>
      <c r="C545" s="109">
        <v>-10048.5</v>
      </c>
      <c r="D545" s="36">
        <v>-10048.5</v>
      </c>
      <c r="E545" s="36" t="s">
        <v>12</v>
      </c>
      <c r="F545" s="8"/>
      <c r="G545" s="8"/>
    </row>
    <row r="546" spans="2:7" x14ac:dyDescent="0.2">
      <c r="B546" s="46" t="s">
        <v>416</v>
      </c>
      <c r="C546" s="109">
        <v>-10048.5</v>
      </c>
      <c r="D546" s="36">
        <v>-10048.5</v>
      </c>
      <c r="E546" s="36" t="s">
        <v>12</v>
      </c>
      <c r="F546" s="8"/>
      <c r="G546" s="8"/>
    </row>
    <row r="547" spans="2:7" x14ac:dyDescent="0.2">
      <c r="B547" s="46" t="s">
        <v>417</v>
      </c>
      <c r="C547" s="109">
        <v>-39024.83</v>
      </c>
      <c r="D547" s="36">
        <v>-39024.83</v>
      </c>
      <c r="E547" s="36" t="s">
        <v>12</v>
      </c>
      <c r="F547" s="8"/>
      <c r="G547" s="8"/>
    </row>
    <row r="548" spans="2:7" x14ac:dyDescent="0.2">
      <c r="B548" s="46" t="s">
        <v>418</v>
      </c>
      <c r="C548" s="109">
        <v>-18221.95</v>
      </c>
      <c r="D548" s="36">
        <v>-8221.9500000000007</v>
      </c>
      <c r="E548" s="36">
        <v>10000</v>
      </c>
      <c r="F548" s="8"/>
      <c r="G548" s="8"/>
    </row>
    <row r="549" spans="2:7" x14ac:dyDescent="0.2">
      <c r="B549" s="46" t="s">
        <v>419</v>
      </c>
      <c r="C549" s="109">
        <v>-209918.61</v>
      </c>
      <c r="D549" s="36">
        <v>-209918.61</v>
      </c>
      <c r="E549" s="36" t="s">
        <v>12</v>
      </c>
      <c r="F549" s="8"/>
      <c r="G549" s="8"/>
    </row>
    <row r="550" spans="2:7" x14ac:dyDescent="0.2">
      <c r="B550" s="46" t="s">
        <v>420</v>
      </c>
      <c r="C550" s="109">
        <v>-69807.72</v>
      </c>
      <c r="D550" s="36">
        <v>-69807.72</v>
      </c>
      <c r="E550" s="36" t="s">
        <v>12</v>
      </c>
      <c r="F550" s="8"/>
      <c r="G550" s="8"/>
    </row>
    <row r="551" spans="2:7" x14ac:dyDescent="0.2">
      <c r="B551" s="46" t="s">
        <v>421</v>
      </c>
      <c r="C551" s="109">
        <v>-18221.95</v>
      </c>
      <c r="D551" s="36">
        <v>-18221.95</v>
      </c>
      <c r="E551" s="36" t="s">
        <v>12</v>
      </c>
      <c r="F551" s="8"/>
      <c r="G551" s="8"/>
    </row>
    <row r="552" spans="2:7" x14ac:dyDescent="0.2">
      <c r="B552" s="46" t="s">
        <v>422</v>
      </c>
      <c r="C552" s="109">
        <v>-10048.5</v>
      </c>
      <c r="D552" s="36">
        <v>-10048.5</v>
      </c>
      <c r="E552" s="36" t="s">
        <v>12</v>
      </c>
      <c r="F552" s="8"/>
      <c r="G552" s="8"/>
    </row>
    <row r="553" spans="2:7" x14ac:dyDescent="0.2">
      <c r="B553" s="46" t="s">
        <v>423</v>
      </c>
      <c r="C553" s="109">
        <v>-18221.95</v>
      </c>
      <c r="D553" s="36">
        <v>-18221.95</v>
      </c>
      <c r="E553" s="36" t="s">
        <v>12</v>
      </c>
      <c r="F553" s="8"/>
      <c r="G553" s="8"/>
    </row>
    <row r="554" spans="2:7" x14ac:dyDescent="0.2">
      <c r="B554" s="46" t="s">
        <v>424</v>
      </c>
      <c r="C554" s="109">
        <v>-18221.95</v>
      </c>
      <c r="D554" s="36">
        <v>-18221.95</v>
      </c>
      <c r="E554" s="36" t="s">
        <v>12</v>
      </c>
      <c r="F554" s="8"/>
      <c r="G554" s="8"/>
    </row>
    <row r="555" spans="2:7" x14ac:dyDescent="0.2">
      <c r="B555" s="46" t="s">
        <v>425</v>
      </c>
      <c r="C555" s="109">
        <v>-27902.45</v>
      </c>
      <c r="D555" s="36">
        <v>-27902.45</v>
      </c>
      <c r="E555" s="36" t="s">
        <v>12</v>
      </c>
      <c r="F555" s="8"/>
      <c r="G555" s="8"/>
    </row>
    <row r="556" spans="2:7" x14ac:dyDescent="0.2">
      <c r="B556" s="46" t="s">
        <v>426</v>
      </c>
      <c r="C556" s="109">
        <v>-28270.45</v>
      </c>
      <c r="D556" s="36">
        <v>-28270.45</v>
      </c>
      <c r="E556" s="36" t="s">
        <v>12</v>
      </c>
      <c r="F556" s="8"/>
      <c r="G556" s="8"/>
    </row>
    <row r="557" spans="2:7" x14ac:dyDescent="0.2">
      <c r="B557" s="46" t="s">
        <v>427</v>
      </c>
      <c r="C557" s="109">
        <v>-22473.65</v>
      </c>
      <c r="D557" s="36">
        <v>-22473.65</v>
      </c>
      <c r="E557" s="36" t="s">
        <v>12</v>
      </c>
      <c r="F557" s="8"/>
      <c r="G557" s="8"/>
    </row>
    <row r="558" spans="2:7" x14ac:dyDescent="0.2">
      <c r="B558" s="46" t="s">
        <v>428</v>
      </c>
      <c r="C558" s="109">
        <v>-10048.5</v>
      </c>
      <c r="D558" s="36">
        <v>-10048.5</v>
      </c>
      <c r="E558" s="36" t="s">
        <v>12</v>
      </c>
      <c r="F558" s="8"/>
      <c r="G558" s="8"/>
    </row>
    <row r="559" spans="2:7" x14ac:dyDescent="0.2">
      <c r="B559" s="46" t="s">
        <v>429</v>
      </c>
      <c r="C559" s="109">
        <v>-21975.29</v>
      </c>
      <c r="D559" s="36">
        <v>-21975.29</v>
      </c>
      <c r="E559" s="36" t="s">
        <v>12</v>
      </c>
      <c r="F559" s="8"/>
      <c r="G559" s="8"/>
    </row>
    <row r="560" spans="2:7" x14ac:dyDescent="0.2">
      <c r="B560" s="46" t="s">
        <v>430</v>
      </c>
      <c r="C560" s="109">
        <v>-10048.5</v>
      </c>
      <c r="D560" s="36">
        <v>-10048.5</v>
      </c>
      <c r="E560" s="36" t="s">
        <v>12</v>
      </c>
      <c r="F560" s="8"/>
      <c r="G560" s="8"/>
    </row>
    <row r="561" spans="2:7" x14ac:dyDescent="0.2">
      <c r="B561" s="46" t="s">
        <v>431</v>
      </c>
      <c r="C561" s="109">
        <v>-18221.95</v>
      </c>
      <c r="D561" s="36">
        <v>-18221.95</v>
      </c>
      <c r="E561" s="36" t="s">
        <v>12</v>
      </c>
      <c r="F561" s="8"/>
      <c r="G561" s="8"/>
    </row>
    <row r="562" spans="2:7" x14ac:dyDescent="0.2">
      <c r="B562" s="46" t="s">
        <v>432</v>
      </c>
      <c r="C562" s="109">
        <v>-34333.040000000001</v>
      </c>
      <c r="D562" s="36">
        <v>-34333.040000000001</v>
      </c>
      <c r="E562" s="36" t="s">
        <v>12</v>
      </c>
      <c r="F562" s="8"/>
      <c r="G562" s="8"/>
    </row>
    <row r="563" spans="2:7" x14ac:dyDescent="0.2">
      <c r="B563" s="46" t="s">
        <v>433</v>
      </c>
      <c r="C563" s="109">
        <v>-22573.09</v>
      </c>
      <c r="D563" s="36">
        <v>-11500</v>
      </c>
      <c r="E563" s="36">
        <v>11073.09</v>
      </c>
      <c r="F563" s="8"/>
      <c r="G563" s="8"/>
    </row>
    <row r="564" spans="2:7" x14ac:dyDescent="0.2">
      <c r="B564" s="46" t="s">
        <v>434</v>
      </c>
      <c r="C564" s="109">
        <v>-18221.95</v>
      </c>
      <c r="D564" s="36">
        <v>-18221.95</v>
      </c>
      <c r="E564" s="36" t="s">
        <v>12</v>
      </c>
      <c r="F564" s="8"/>
      <c r="G564" s="8"/>
    </row>
    <row r="565" spans="2:7" x14ac:dyDescent="0.2">
      <c r="B565" s="46" t="s">
        <v>435</v>
      </c>
      <c r="C565" s="109">
        <v>-18221.95</v>
      </c>
      <c r="D565" s="36">
        <v>-18221.95</v>
      </c>
      <c r="E565" s="36" t="s">
        <v>12</v>
      </c>
      <c r="F565" s="8"/>
      <c r="G565" s="8"/>
    </row>
    <row r="566" spans="2:7" x14ac:dyDescent="0.2">
      <c r="B566" s="46" t="s">
        <v>436</v>
      </c>
      <c r="C566" s="109">
        <v>-20097</v>
      </c>
      <c r="D566" s="36">
        <v>-20097</v>
      </c>
      <c r="E566" s="36" t="s">
        <v>12</v>
      </c>
      <c r="F566" s="8"/>
      <c r="G566" s="8"/>
    </row>
    <row r="567" spans="2:7" x14ac:dyDescent="0.2">
      <c r="B567" s="46" t="s">
        <v>437</v>
      </c>
      <c r="C567" s="109">
        <v>-10048.5</v>
      </c>
      <c r="D567" s="36">
        <v>-10048.5</v>
      </c>
      <c r="E567" s="36" t="s">
        <v>12</v>
      </c>
      <c r="F567" s="8"/>
      <c r="G567" s="8"/>
    </row>
    <row r="568" spans="2:7" x14ac:dyDescent="0.2">
      <c r="B568" s="46" t="s">
        <v>438</v>
      </c>
      <c r="C568" s="109">
        <v>-11500.35</v>
      </c>
      <c r="D568" s="36">
        <v>-11500.35</v>
      </c>
      <c r="E568" s="36" t="s">
        <v>12</v>
      </c>
      <c r="F568" s="8"/>
      <c r="G568" s="8"/>
    </row>
    <row r="569" spans="2:7" x14ac:dyDescent="0.2">
      <c r="B569" s="24" t="s">
        <v>439</v>
      </c>
      <c r="C569" s="110">
        <f>SUM(C491:C568)</f>
        <v>2.2755557438358665E-9</v>
      </c>
      <c r="D569" s="110">
        <f>SUM(D491:D568)</f>
        <v>-1.1095835361629725E-10</v>
      </c>
      <c r="E569" s="111">
        <v>0</v>
      </c>
      <c r="F569" s="8"/>
      <c r="G569" s="8"/>
    </row>
    <row r="570" spans="2:7" ht="21" customHeight="1" x14ac:dyDescent="0.2">
      <c r="C570" s="112">
        <f>C569</f>
        <v>2.2755557438358665E-9</v>
      </c>
      <c r="D570" s="112">
        <f>D569</f>
        <v>-1.1095835361629725E-10</v>
      </c>
      <c r="E570" s="18">
        <f>SUM(E569:E569)</f>
        <v>0</v>
      </c>
      <c r="F570" s="8"/>
      <c r="G570" s="8"/>
    </row>
    <row r="571" spans="2:7" x14ac:dyDescent="0.2">
      <c r="F571" s="8"/>
      <c r="G571" s="8"/>
    </row>
    <row r="572" spans="2:7" x14ac:dyDescent="0.2">
      <c r="F572" s="8"/>
      <c r="G572" s="8"/>
    </row>
    <row r="573" spans="2:7" x14ac:dyDescent="0.2">
      <c r="F573" s="8"/>
      <c r="G573" s="8"/>
    </row>
    <row r="574" spans="2:7" x14ac:dyDescent="0.2">
      <c r="F574" s="8"/>
      <c r="G574" s="8"/>
    </row>
    <row r="575" spans="2:7" x14ac:dyDescent="0.2">
      <c r="B575" s="119"/>
      <c r="C575" s="8"/>
      <c r="D575" s="8"/>
      <c r="E575" s="8"/>
      <c r="F575" s="8"/>
      <c r="G575" s="8"/>
    </row>
    <row r="576" spans="2:7" ht="12" customHeight="1" x14ac:dyDescent="0.2">
      <c r="B576" s="8"/>
      <c r="C576" s="8"/>
      <c r="D576" s="8"/>
      <c r="E576" s="8"/>
      <c r="F576" s="8"/>
      <c r="G576" s="8"/>
    </row>
    <row r="577" spans="2:13" x14ac:dyDescent="0.2">
      <c r="B577" s="8"/>
      <c r="C577" s="113"/>
      <c r="D577" s="113"/>
      <c r="E577" s="113"/>
      <c r="F577" s="8"/>
      <c r="G577" s="8"/>
    </row>
    <row r="578" spans="2:13" x14ac:dyDescent="0.2">
      <c r="B578" s="8"/>
      <c r="C578" s="113"/>
      <c r="D578" s="113"/>
      <c r="E578" s="113"/>
      <c r="F578" s="8"/>
      <c r="G578" s="8"/>
    </row>
    <row r="579" spans="2:13" x14ac:dyDescent="0.2">
      <c r="B579" s="8"/>
      <c r="C579" s="113"/>
      <c r="D579" s="113"/>
      <c r="E579" s="113"/>
      <c r="F579" s="8"/>
      <c r="G579" s="8"/>
    </row>
    <row r="580" spans="2:13" x14ac:dyDescent="0.2">
      <c r="B580" s="8"/>
      <c r="C580" s="8"/>
      <c r="D580" s="8"/>
      <c r="E580" s="8"/>
      <c r="F580" s="8"/>
      <c r="G580" s="8"/>
    </row>
    <row r="581" spans="2:13" x14ac:dyDescent="0.2">
      <c r="B581" s="113"/>
      <c r="C581" s="113"/>
      <c r="D581" s="113"/>
      <c r="E581" s="113"/>
      <c r="F581" s="113"/>
      <c r="G581" s="113"/>
      <c r="H581" s="8"/>
      <c r="I581" s="8"/>
      <c r="J581" s="8"/>
      <c r="K581" s="8"/>
      <c r="L581" s="8"/>
      <c r="M581" s="8"/>
    </row>
    <row r="582" spans="2:13" x14ac:dyDescent="0.2">
      <c r="B582" s="118"/>
      <c r="C582" s="113"/>
      <c r="D582" s="131"/>
      <c r="E582" s="131"/>
      <c r="F582" s="8"/>
      <c r="G582" s="114"/>
      <c r="H582" s="8"/>
      <c r="I582" s="8"/>
      <c r="J582" s="8"/>
      <c r="K582" s="8"/>
      <c r="L582" s="8"/>
      <c r="M582" s="8"/>
    </row>
    <row r="583" spans="2:13" x14ac:dyDescent="0.2">
      <c r="B583" s="116"/>
      <c r="C583" s="113"/>
      <c r="D583" s="131"/>
      <c r="E583" s="131"/>
      <c r="F583" s="114"/>
      <c r="G583" s="114"/>
      <c r="H583" s="8"/>
      <c r="I583" s="8"/>
      <c r="J583" s="8"/>
      <c r="K583" s="8"/>
      <c r="L583" s="8"/>
      <c r="M583" s="8"/>
    </row>
    <row r="584" spans="2:13" x14ac:dyDescent="0.2">
      <c r="B584" s="113"/>
      <c r="C584" s="113"/>
      <c r="D584" s="113"/>
      <c r="E584" s="113"/>
      <c r="F584" s="113"/>
      <c r="G584" s="113"/>
      <c r="H584" s="8"/>
      <c r="I584" s="8"/>
      <c r="J584" s="8"/>
      <c r="K584" s="8"/>
      <c r="L584" s="8"/>
      <c r="M584" s="8"/>
    </row>
    <row r="585" spans="2:13" x14ac:dyDescent="0.2">
      <c r="B585" s="113"/>
      <c r="C585" s="113"/>
      <c r="D585" s="113"/>
      <c r="E585" s="113"/>
      <c r="F585" s="113"/>
      <c r="G585" s="113"/>
      <c r="H585" s="8"/>
      <c r="I585" s="8"/>
      <c r="J585" s="8"/>
      <c r="K585" s="8"/>
      <c r="L585" s="8"/>
      <c r="M585" s="8"/>
    </row>
    <row r="586" spans="2:13" x14ac:dyDescent="0.2">
      <c r="B586" s="8"/>
      <c r="C586" s="8"/>
      <c r="D586" s="8"/>
      <c r="E586" s="8"/>
      <c r="F586" s="8"/>
      <c r="G586" s="8"/>
      <c r="H586" s="118"/>
      <c r="I586" s="115"/>
      <c r="J586" s="128"/>
      <c r="K586" s="128"/>
      <c r="L586" s="128"/>
      <c r="M586" s="128"/>
    </row>
    <row r="587" spans="2:13" x14ac:dyDescent="0.2">
      <c r="B587" s="8"/>
      <c r="C587" s="8"/>
      <c r="D587" s="8"/>
      <c r="E587" s="8"/>
      <c r="F587" s="8"/>
      <c r="G587" s="8"/>
      <c r="H587" s="116"/>
      <c r="I587" s="117"/>
      <c r="J587" s="128"/>
      <c r="K587" s="128"/>
      <c r="L587" s="128"/>
      <c r="M587" s="128"/>
    </row>
    <row r="588" spans="2:13" x14ac:dyDescent="0.2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2:13" ht="12.75" customHeight="1" x14ac:dyDescent="0.2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2:13" x14ac:dyDescent="0.2">
      <c r="H590" s="8"/>
      <c r="I590" s="8"/>
      <c r="J590" s="8"/>
      <c r="K590" s="8"/>
      <c r="L590" s="8"/>
      <c r="M590" s="8"/>
    </row>
    <row r="592" spans="2:13" ht="12.75" customHeight="1" x14ac:dyDescent="0.2"/>
  </sheetData>
  <mergeCells count="19">
    <mergeCell ref="J587:M587"/>
    <mergeCell ref="D222:E222"/>
    <mergeCell ref="D229:E229"/>
    <mergeCell ref="D236:E236"/>
    <mergeCell ref="D277:E277"/>
    <mergeCell ref="D289:E289"/>
    <mergeCell ref="E410:G410"/>
    <mergeCell ref="E430:F430"/>
    <mergeCell ref="B487:F487"/>
    <mergeCell ref="D582:E582"/>
    <mergeCell ref="D583:E583"/>
    <mergeCell ref="J586:M586"/>
    <mergeCell ref="D213:E213"/>
    <mergeCell ref="C6:H6"/>
    <mergeCell ref="A2:L2"/>
    <mergeCell ref="A3:L3"/>
    <mergeCell ref="A4:L4"/>
    <mergeCell ref="A9:L9"/>
    <mergeCell ref="D77:E77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67 C225 C216:C218 C210"/>
    <dataValidation allowBlank="1" showInputMessage="1" showErrorMessage="1" prompt="Corresponde al número de la cuenta de acuerdo al Plan de Cuentas emitido por el CONAC (DOF 22/11/2010)." sqref="B167"/>
    <dataValidation allowBlank="1" showInputMessage="1" showErrorMessage="1" prompt="Características cualitativas significativas que les impacten financieramente." sqref="D167:E167 E225 E216:E218 E210"/>
    <dataValidation allowBlank="1" showInputMessage="1" showErrorMessage="1" prompt="Especificar origen de dicho recurso: Federal, Estatal, Municipal, Particulares." sqref="D210 D225 D216:D218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 y 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2017-08-16T16:59:55Z</dcterms:created>
  <dcterms:modified xsi:type="dcterms:W3CDTF">2017-08-17T20:53:30Z</dcterms:modified>
</cp:coreProperties>
</file>