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6. JUNIO\"/>
    </mc:Choice>
  </mc:AlternateContent>
  <bookViews>
    <workbookView xWindow="0" yWindow="0" windowWidth="28800" windowHeight="12435"/>
  </bookViews>
  <sheets>
    <sheet name="NOTAS (2)" sheetId="1" r:id="rId1"/>
  </sheets>
  <externalReferences>
    <externalReference r:id="rId2"/>
  </externalReferences>
  <definedNames>
    <definedName name="_xlnm.Print_Area" localSheetId="0">'NOTAS (2)'!$A$1:$L$590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6" i="1" l="1"/>
  <c r="E557" i="1"/>
  <c r="E566" i="1" s="1"/>
  <c r="G566" i="1" s="1"/>
  <c r="E538" i="1"/>
  <c r="E536" i="1"/>
  <c r="F530" i="1"/>
  <c r="E524" i="1"/>
  <c r="E515" i="1"/>
  <c r="E530" i="1" s="1"/>
  <c r="G530" i="1" s="1"/>
  <c r="C504" i="1"/>
  <c r="E469" i="1"/>
  <c r="D469" i="1"/>
  <c r="C469" i="1"/>
  <c r="D434" i="1"/>
  <c r="C434" i="1"/>
  <c r="D408" i="1"/>
  <c r="C408" i="1"/>
  <c r="D382" i="1"/>
  <c r="C382" i="1"/>
  <c r="C289" i="1"/>
  <c r="C280" i="1"/>
  <c r="C247" i="1"/>
  <c r="C240" i="1"/>
  <c r="C233" i="1"/>
  <c r="C226" i="1"/>
  <c r="F218" i="1"/>
  <c r="E218" i="1"/>
  <c r="D218" i="1"/>
  <c r="C218" i="1"/>
  <c r="C181" i="1"/>
  <c r="C172" i="1"/>
  <c r="E165" i="1"/>
  <c r="D165" i="1"/>
  <c r="C165" i="1"/>
  <c r="E155" i="1"/>
  <c r="D155" i="1"/>
  <c r="C155" i="1"/>
  <c r="C83" i="1"/>
  <c r="C76" i="1"/>
  <c r="C65" i="1"/>
  <c r="F54" i="1"/>
  <c r="E54" i="1"/>
  <c r="C54" i="1"/>
  <c r="D52" i="1"/>
  <c r="D50" i="1"/>
  <c r="D48" i="1"/>
  <c r="D46" i="1"/>
  <c r="D45" i="1"/>
  <c r="D44" i="1"/>
  <c r="D43" i="1"/>
  <c r="D54" i="1" s="1"/>
  <c r="E38" i="1"/>
  <c r="D38" i="1"/>
  <c r="C38" i="1"/>
  <c r="E26" i="1"/>
  <c r="C26" i="1"/>
  <c r="H5" i="1"/>
</calcChain>
</file>

<file path=xl/sharedStrings.xml><?xml version="1.0" encoding="utf-8"?>
<sst xmlns="http://schemas.openxmlformats.org/spreadsheetml/2006/main" count="562" uniqueCount="430">
  <si>
    <t xml:space="preserve">NOTAS A LOS ESTADOS FINANCIEROS </t>
  </si>
  <si>
    <t xml:space="preserve">Al  30  de Junio del 2017 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</si>
  <si>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</si>
  <si>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</si>
  <si>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</si>
  <si>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</si>
  <si>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</si>
  <si>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</si>
  <si>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</si>
  <si>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</si>
  <si>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</si>
  <si>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</si>
  <si>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</si>
  <si>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1121102002  INV BANCOMER INF. 1351</t>
  </si>
  <si>
    <t>PAGARE</t>
  </si>
  <si>
    <t>1121109001  IXE CASA BOLSA 589531</t>
  </si>
  <si>
    <t>CERTIFICADO BURSATIL</t>
  </si>
  <si>
    <t>1211 INVERSIONES A LP</t>
  </si>
  <si>
    <t>1211109001  LP IXE CASA DE BOLSA 589531</t>
  </si>
  <si>
    <t>* DERECHOSA RECIBIR EFECTIVO Y EQUIVALENTES Y BIENES O SERVICIOS A RECIBIR</t>
  </si>
  <si>
    <t>ESF-02 INGRESOS P/RECUPERAR</t>
  </si>
  <si>
    <t>2016</t>
  </si>
  <si>
    <t>2015</t>
  </si>
  <si>
    <t>1122 CUENTAS POR COBRAR CP</t>
  </si>
  <si>
    <t>1122602001  CUENTAS POR COBRAR A ENTIDADES FED Y MPIOS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</si>
  <si>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</si>
  <si>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</si>
  <si>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</si>
  <si>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</si>
  <si>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</si>
  <si>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</si>
  <si>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</si>
  <si>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</si>
  <si>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</si>
  <si>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1123106001 OTROS DEUDORES DIVERSOS</t>
  </si>
  <si>
    <t>1125 DEUDORES POR ANTICIPOS</t>
  </si>
  <si>
    <t>1125102001 FONDO FIJO</t>
  </si>
  <si>
    <t>1131 ANTICIPO A PROVEEDORES</t>
  </si>
  <si>
    <t>1131001001 ANTICIPO A PROVEEDORES</t>
  </si>
  <si>
    <t>1134 ANTICIPO A CONTRATISTAS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</si>
  <si>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</si>
  <si>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</si>
  <si>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</si>
  <si>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</si>
  <si>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</si>
  <si>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NO APLICA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</si>
  <si>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</si>
  <si>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</si>
  <si>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</si>
  <si>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</si>
  <si>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</si>
  <si>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</si>
  <si>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</si>
  <si>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</si>
  <si>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</si>
  <si>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</si>
  <si>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</si>
  <si>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</si>
  <si>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</si>
  <si>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</si>
  <si>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</si>
  <si>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</si>
  <si>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</si>
  <si>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HISTORICO</t>
  </si>
  <si>
    <t>1233058300 EDIFICIOS NO HABITACIONALES</t>
  </si>
  <si>
    <t>1233583001 EDIFICIOS A VALOR HISTORICO</t>
  </si>
  <si>
    <t>1236200001 CONSTRUCCIONES EN PROCESO EN BIENES PROPIOS 10</t>
  </si>
  <si>
    <t>1236262200 Edificación no habitacional</t>
  </si>
  <si>
    <t>1240 BIENES MUEBLES</t>
  </si>
  <si>
    <t>1241151100  MUEBLES DE OFICINA Y ESTANTERÍA 2011</t>
  </si>
  <si>
    <t>1241151101  MUEBLES DE OFICINA Y ESTANTERÍA 2010</t>
  </si>
  <si>
    <t>1241251200  MUEBLES, EXCEPTO DE OFICINA Y ESTANTERÍA 2011</t>
  </si>
  <si>
    <t>1241351500  EQ. DE CÓMP. Y DE TECNOLOGÍAS DE LA INFORMACI 2011</t>
  </si>
  <si>
    <t>1241351501  EQ. DE CÓMP. Y DE TECNOLOGÍAS DE LA INFORMACI 2010</t>
  </si>
  <si>
    <t>1241951900  OTROS MOBILIARIOS Y EQUIPOS DE ADMINISTRACIÓN 2011</t>
  </si>
  <si>
    <t>1241951901  OTROS MOBILIARIOS Y EQUIPOS DE ADMINISTRACIÓN 2010</t>
  </si>
  <si>
    <t>1242152100  EQUIPO Y APARATOS AUDIOVISUALES 2011</t>
  </si>
  <si>
    <t>1242252200  APARATOS DEPORTIVOS 2011</t>
  </si>
  <si>
    <t>1242352300  CÁMARAS FOTOGRÁFICAS Y DE VIDEO 2011</t>
  </si>
  <si>
    <t>1242952900  OTRO MOB. Y EQUIPO EDUCACIONAL Y RECREATIVO 2011</t>
  </si>
  <si>
    <t>1242952901  OTRO MOB. Y EQUIPO EDUCACIONAL Y RECREATIVO 2010</t>
  </si>
  <si>
    <t>1243153100  EQUIPO MÉDICO Y DE LABORATORIO 2011</t>
  </si>
  <si>
    <t>1243153101  EQUIPO MÉDICO Y DE LABORATORIO 2010</t>
  </si>
  <si>
    <t>1243253200  INSTRUMENTAL MÉDICO Y DE LABORATORIO 2011</t>
  </si>
  <si>
    <t>1243253201  INSTRUMENTAL MÉDICO Y DE LABORATORIO 2010</t>
  </si>
  <si>
    <t>1244154100  AUTOMÓVILES Y CAMIONES 2011</t>
  </si>
  <si>
    <t>1244154101  AUTOMÓVILES Y CAMIONES 2010</t>
  </si>
  <si>
    <t>1246156100  MAQUINARIA Y EQUIPO AGROPECUARIO 2011</t>
  </si>
  <si>
    <t>1246256200  MAQUINARIA Y EQUIPO INDUSTRIAL 2011</t>
  </si>
  <si>
    <t>1246256201  MAQUINARIA Y EQUIPO INDUSTRIAL 2010</t>
  </si>
  <si>
    <t>1246456400  SISTEMA DE AIRE ACONDICIONADO, CALEFACCION 2011</t>
  </si>
  <si>
    <t>1246556500  EQUIPO DE COMUNICACIÓN Y TELECOMUNICACIÓN 2011</t>
  </si>
  <si>
    <t>1246556501  EQUIPO DE COMUNICACIÓN Y TELECOMUNICACIÓN 2010</t>
  </si>
  <si>
    <t>1246656600  EQ. DE GENER. ELÉCTRICA, APARATOS Y ACCES 2011</t>
  </si>
  <si>
    <t>1246656601  EQ. DE GENER. ELÉCTRICA, APARATOS Y ACCES 2010</t>
  </si>
  <si>
    <t>1246756700  HERRAMIENTAS Y MÁQUINAS-HERRAMIENTA 2011</t>
  </si>
  <si>
    <t>1246756701  HERRAMIENTAS Y MÁQUINAS-HERRAMIENTA 2010</t>
  </si>
  <si>
    <t>1246956900  OTROS EQUIPOS 2011</t>
  </si>
  <si>
    <t>1246956901  OTROS EQUIPOS 2010</t>
  </si>
  <si>
    <t>1247151300  BIENES ARTÍSTICOS, CULTURALES Y CIENTÍFICOS 2011</t>
  </si>
  <si>
    <t>1247151301  BIENES ARTÍSTICOS, CULTURALES Y CIENTÍFICOS 2010</t>
  </si>
  <si>
    <t>1260 DEPRECIACIÓN, DETERIORO Y AMORTIZACIÓN ACUMULADA DE BIENES</t>
  </si>
  <si>
    <t>1261258301  DEP. ACUM. DE EDIFICIOS NO RESINDENCIALES</t>
  </si>
  <si>
    <t>ANUAL</t>
  </si>
  <si>
    <t>1263151101  MUEBLES DE OFICINA Y ESTANTERÍA 2010</t>
  </si>
  <si>
    <t>1263151201  "MUEBLES, EXCEPTO DE OFICINA Y ESTANTERÍA 2010"</t>
  </si>
  <si>
    <t>1263151301  "BIENES ARTÍSTICOS, CULTURALES Y CIENTÍFICOS 2010"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</si>
  <si>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</si>
  <si>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</si>
  <si>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</si>
  <si>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1263252201  APARATOS DEPORTIVOS 2010</t>
  </si>
  <si>
    <t>1263252301  CAMARAS FOTOGRAFICAS Y DE VIDEO 2010</t>
  </si>
  <si>
    <t>1263252901  OTRO MOBILIARIO Y EPO. EDUCACIONAL Y RECREATIVO 20</t>
  </si>
  <si>
    <t>1263353101  EQUIPO MÉDICO Y DE LABORATORIO 2010</t>
  </si>
  <si>
    <t>1263353201  INSTRUMENTAL MÉDICO Y DE LABORATORIO 2010</t>
  </si>
  <si>
    <t>1263454101  AUTOMÓVILES Y CAMIONES 2010</t>
  </si>
  <si>
    <t>1263454901  OTROS EQUIPOS DE TRANSPORTE 2010</t>
  </si>
  <si>
    <t>1263656101  MAQUINARIA Y EQUIPO AGROPECUARIO 2010</t>
  </si>
  <si>
    <t>1263656201  MAQUINARIA Y EQUIPO INDUSTRIAL 2010</t>
  </si>
  <si>
    <t>1263656401  "SISTEMAS DE AIRE ACONDICIONADO, CALEFACCION Y DE</t>
  </si>
  <si>
    <t>1263656501  EQUIPO DE COMUNICACIÓN Y TELECOMUNICACIÓN 2010</t>
  </si>
  <si>
    <t>1263656601  "EQUIPOS DE GENERACIÓN ELÉCTRICA, APARATOS Y ACCES</t>
  </si>
  <si>
    <t>1263656701  HERRAMIENTAS Y MÁQUINAS-HERRAMIENTA 2010</t>
  </si>
  <si>
    <t>1263656901 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</si>
  <si>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</si>
  <si>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</si>
  <si>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</si>
  <si>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</si>
  <si>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</si>
  <si>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</si>
  <si>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</si>
  <si>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1191001001  DEPOSITOS EN GARANTIA SERV.</t>
  </si>
  <si>
    <t>PASIVO</t>
  </si>
  <si>
    <t>ESF-12 CUENTAS Y DOCUMENTOS POR PAGAR</t>
  </si>
  <si>
    <t>2110 CUENTAS POR PAGAR A CORTO PLAZO</t>
  </si>
  <si>
    <t>2111102001  SUELDOS DEVENGADOS EJERCICIO ANTERIOR</t>
  </si>
  <si>
    <t>2111401003  APORTACION PATRONAL IMSS</t>
  </si>
  <si>
    <t>2111401004  APORTACION PATRONAL INFONAVIT</t>
  </si>
  <si>
    <t>2112101001  PROVEEDORES DE BIENES Y SERVICIOS</t>
  </si>
  <si>
    <t>2117101003  ISR SALARIOS POR PAGAR</t>
  </si>
  <si>
    <t>2117101012  ISR POR PAGAR RET. HONORARIOS</t>
  </si>
  <si>
    <t>2117101015  ISR A PAGAR RETENCIÓN ARRENDAMIENTO</t>
  </si>
  <si>
    <t>2117102003  CEDULAR ARRENDAMIENTO A PAGAR</t>
  </si>
  <si>
    <t>2117102004  CEDULAR HONORARIOS A PAGAR</t>
  </si>
  <si>
    <t>2117202004  APORTACIÓN TRABAJADOR IMSS</t>
  </si>
  <si>
    <t>2117301003  IVA TRASLADADO</t>
  </si>
  <si>
    <t>2117502102  IMPUESTO NOMINAS A PAGAR</t>
  </si>
  <si>
    <t>2117902003  FONDO DE AHORRO SABES</t>
  </si>
  <si>
    <t>2117902004  FONDO DE AHORRO EMPLEADOS</t>
  </si>
  <si>
    <t>2117903001  PENSIÓN ALIMENTICIA</t>
  </si>
  <si>
    <t>2117910001  VIVIENDA</t>
  </si>
  <si>
    <t>2117912001  OPTICAS</t>
  </si>
  <si>
    <t>2117918002  CAP 2%</t>
  </si>
  <si>
    <t>2117918004  PENALIZACIONES CONTRATISTAS</t>
  </si>
  <si>
    <t>2117919001  FONACOT</t>
  </si>
  <si>
    <t>2119904003  CXP GEG POR RENDIMIENTOS</t>
  </si>
  <si>
    <t>2119904004  CXP GEG POR RECTIFICACIONES</t>
  </si>
  <si>
    <t>2119904005  CXP POR REMANENTES</t>
  </si>
  <si>
    <t>2119904008  CXP REMANENTE EN SOLICITUD DE REFRENDO</t>
  </si>
  <si>
    <t>2119905001  ACREEDORES DIVERSOS</t>
  </si>
  <si>
    <t>2119905007  DONATIVOS PARA APOYO A ALUMNOS VIBA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</si>
  <si>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</si>
  <si>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</si>
  <si>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</si>
  <si>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</si>
  <si>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</si>
  <si>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2161001002 DEPOSITOS EN GARANTÍA POR DEVOLVER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</si>
  <si>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</si>
  <si>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</si>
  <si>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</si>
  <si>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</si>
  <si>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</si>
  <si>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</si>
  <si>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</si>
  <si>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</si>
  <si>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</si>
  <si>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</si>
  <si>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4151510253  POR CONCEPTO DE RENTA DE CAFETERIAS</t>
  </si>
  <si>
    <t>4159510710  REEXPEDICIÓN DE CREDENCIAL</t>
  </si>
  <si>
    <t>4159510714  POR CONCEPTO DE INSCRIPCIÓN BACHILLERATO</t>
  </si>
  <si>
    <t>4159510805  POR CONCEPTO DE CURSOS DE IDIOMAS</t>
  </si>
  <si>
    <t>4159510821  EDUCACIÓN CONTINUA</t>
  </si>
  <si>
    <t>4159510902  EXAMENES DE ADMISIÓN</t>
  </si>
  <si>
    <t>4159511106  CERTIFICADOS Y DOCUMENTOS</t>
  </si>
  <si>
    <t>4163610031  INDEMNIZACIONES (RECUPERACION POR SINIESTROS)</t>
  </si>
  <si>
    <t>4169610009  OTROS INGRESOS</t>
  </si>
  <si>
    <t>4169610154  POR CONCEPTO DE DONATIVOS</t>
  </si>
  <si>
    <t>4169610158  POR CONCEPTO DE DONATIVOS EN ESPECIE</t>
  </si>
  <si>
    <t>4169610903  RECURSOS INTERINSTITUCIONALES</t>
  </si>
  <si>
    <t>4173711006  VENTA DE ARTÍCULOS PROMOCIONALES</t>
  </si>
  <si>
    <t>4200 PARTICIPACIONES, APORTACIONES, TRANSFERENCIAS, ASIGNACIONES, SUBSIDIOS Y OTRAS AYUDAS</t>
  </si>
  <si>
    <t>4212825403  FAM EDU MEDIA SUP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</si>
  <si>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</si>
  <si>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</si>
  <si>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</si>
  <si>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</si>
  <si>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4223930003  SUBSIDIO PROGRAMA ACCESS</t>
  </si>
  <si>
    <t>ERA-02 OTROS INGRESOS Y BENEFICIOS</t>
  </si>
  <si>
    <t xml:space="preserve">4300 OTROS INGRESOS Y BENEFICIOS
</t>
  </si>
  <si>
    <t>4311511001  INTERES NORMALES</t>
  </si>
  <si>
    <t>4311511015 INTERESES FAM EDUC MEDIA SUPERIOR</t>
  </si>
  <si>
    <t>GASTOS Y OTRAS PÉRDIDAS</t>
  </si>
  <si>
    <t>ERA-03 GASTOS</t>
  </si>
  <si>
    <t>%GASTO</t>
  </si>
  <si>
    <t>EXPLICACION</t>
  </si>
  <si>
    <t>5000 GASTOS Y OTRAS PERDIDAS</t>
  </si>
  <si>
    <t>5111113000  SUELDOS BASE AL PERSONAL PERMANENTE</t>
  </si>
  <si>
    <t>Pago de nomina de maestros de bachillerato, tutores de universidad y personal administrativo</t>
  </si>
  <si>
    <t>5112123000  RETRIBUCIONES POR SERVS. DE CARACTER SOCIAL</t>
  </si>
  <si>
    <t>5113132000  PRIMAS DE VACAS., DOMINICAL Y GRATIF. FIN DE AÑO</t>
  </si>
  <si>
    <t>5113134000  COMPENSACIONES</t>
  </si>
  <si>
    <t>5114141000  APORTACIONES DE SEGURIDAD SOCIAL</t>
  </si>
  <si>
    <t>5114142000  APORTACIONES A FONDOS DE VIVIENDA</t>
  </si>
  <si>
    <t>5114143000  APORTACIONES AL SISTEMA  PARA EL RETIRO</t>
  </si>
  <si>
    <t>5115151000  CUOTAS PARA EL FONDO DE AHORRO Y FONDO DEL TRABAJO</t>
  </si>
  <si>
    <t>5115152000  INDEMNIZACIONES</t>
  </si>
  <si>
    <t>5115154000  PRESTACIONES CONTRACTUALES</t>
  </si>
  <si>
    <t>5116171000  ESTÍMULOS</t>
  </si>
  <si>
    <t>5121211000  MATERIALES Y ÚTILES DE OFICINA</t>
  </si>
  <si>
    <t>5121212000  MATERIALES Y UTILES DE IMPRESION Y REPRODUCCION</t>
  </si>
  <si>
    <t>5121214000  MAT.,UTILES Y EQUIPOS MENORES DE TECNOLOGIAS DE LA</t>
  </si>
  <si>
    <t>5121215000  MATERIAL IMPRESO E INFORMACION DIGITAL</t>
  </si>
  <si>
    <t>5121216000  MATERIAL DE LIMPIEZA</t>
  </si>
  <si>
    <t>5121217000  MATERIALES Y ÚTILES DE ENSEÑANZA</t>
  </si>
  <si>
    <t>5122221000  ALIMENTACIÓN DE PERSONAS</t>
  </si>
  <si>
    <t>5122223000  UTENSILIOS PARA EL SERVICIO DE ALIMENTACIÓN</t>
  </si>
  <si>
    <t>5124241000  PRODUCTOS MINERALES NO METALICOS</t>
  </si>
  <si>
    <t>5124242000  CEMENTO Y PRODUCTOS DE CONCRETO</t>
  </si>
  <si>
    <t>5124243000  CAL, YESO Y PRODUCTOS DE YESO</t>
  </si>
  <si>
    <t>5124245000  VIDRIO Y PRODUCTOS DE VIDRIO</t>
  </si>
  <si>
    <t>5124246000  MATERIAL ELECTRICO Y ELECTRONICO</t>
  </si>
  <si>
    <t>5124247000  ARTICULOS METALICOS PARA LA CONSTRUCCION</t>
  </si>
  <si>
    <t>5124248000  MATERIALES COMPLEMENTARIOS</t>
  </si>
  <si>
    <t>5124249000  OTROS MATERIALES Y ARTICULOS DE CONSTRUCCION Y REP</t>
  </si>
  <si>
    <t>5125252000  FERTILIZANTES, PESTICIDAS Y OTROS AGROQUIMICOS</t>
  </si>
  <si>
    <t>5125253000  MEDICINAS Y PRODUCTOS FARMACÉUTICOS</t>
  </si>
  <si>
    <t>5125255000  MAT., ACCESORIOS Y SUMINISTROS DE LABORATORIO</t>
  </si>
  <si>
    <t>5125256000  FIBRAS SINTÉTICAS, HULES, PLÁSTICOS Y DERIVS.</t>
  </si>
  <si>
    <t>5125259000  OTROS PRODUCTOS QUÍMICOS</t>
  </si>
  <si>
    <t>5126261000  COMBUSTIBLES, LUBRICANTES Y ADITIVOS</t>
  </si>
  <si>
    <t>5127271000  VESTUARIOS Y UNIFORMES</t>
  </si>
  <si>
    <t>5127272000  PRENDAS DE PROTECCIÓN</t>
  </si>
  <si>
    <t>5127274000  PRODUCTOS TEXTILES</t>
  </si>
  <si>
    <t>5129291000  HERRAMIENTAS MENORES</t>
  </si>
  <si>
    <t>5129292000  REFACCIONES, ACCESORIOS Y HERRAM. MENORES</t>
  </si>
  <si>
    <t>5129293000  REF. Y ACCESORIOS ME. MOB. Y EQ. AD., ED. Y REC.</t>
  </si>
  <si>
    <t>5129294000  REFACCIONES Y ACCESORIOS PARA EQ. DE COMPUTO</t>
  </si>
  <si>
    <t>5129296000  REF. Y ACCESORIOS ME. DE EQ. DE TRANSPORTE</t>
  </si>
  <si>
    <t>5129298000  REF. Y ACCESORIOS ME. DE MAQ. Y OTROS EQUIPOS</t>
  </si>
  <si>
    <t>5129299000  REF. Y ACCESORIOS ME. OTROS BIENES MUEBLES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</si>
  <si>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</si>
  <si>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</si>
  <si>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</si>
  <si>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</si>
  <si>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</si>
  <si>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5131317000  SERV. ACCESO A INTERNET, REDES Y PROC. DE INFO.</t>
  </si>
  <si>
    <t>5131318000  SERVICIOS POSTALES Y TELEGRAFICOS</t>
  </si>
  <si>
    <t>5132322000  ARRENDAMIENTO DE EDIFICIOS</t>
  </si>
  <si>
    <t>5132325000  ARRENDAMIENTO DE EQUIPO DE TRANSPORTE</t>
  </si>
  <si>
    <t>5132327000  ARRENDAMIENTO DE ACTIVOS INTANGIBLES</t>
  </si>
  <si>
    <t>5132329000  OTROS ARRENDAMIENTOS</t>
  </si>
  <si>
    <t>5133331000  SERVS. LEGALES, DE CONTA., AUDITORIA Y RELACS.</t>
  </si>
  <si>
    <t>5133334000  CAPACITACIÓN</t>
  </si>
  <si>
    <t>5133336000  SERVS. APOYO ADMVO., FOTOCOPIADO E IMPRESION</t>
  </si>
  <si>
    <t>5133338000  SERVICIOS DE VIGILANCIA</t>
  </si>
  <si>
    <t>5133339000  SERVICIOS PROFESIONALES, CIENTIFICOS Y TECNICOS IN</t>
  </si>
  <si>
    <t>5134341000  SERVICIOS FINANCIEROS Y BANCARIOS</t>
  </si>
  <si>
    <t>5134345000  SEGUROS DE BIENES PATRIMONIALES</t>
  </si>
  <si>
    <t>5134347000  FLETES Y MANIOBRAS</t>
  </si>
  <si>
    <t>5135351000  CONSERV. Y MANTENIMIENTO MENOR DE INMUEBLES</t>
  </si>
  <si>
    <t>5135352000  INST., REPAR. MTTO. MOB. Y EQ. ADMON., EDU. Y REC</t>
  </si>
  <si>
    <t>5135353000  INST., REPAR. Y MTTO. EQ. COMPU. Y TECNO. DE INFO</t>
  </si>
  <si>
    <t>5135355000  REPAR. Y MTTO. DE EQUIPO DE TRANSPORTE</t>
  </si>
  <si>
    <t>5135357000  INST., REP. Y MTTO. DE MAQ., OT. EQ. Y HERRMTAS.</t>
  </si>
  <si>
    <t>5135358000  SERVICIOS DE LIMPIEZA Y MANEJO DE DESECHOS</t>
  </si>
  <si>
    <t>5135359000  SERVICIOS DE JARDINERÍA Y FUMIGACIÓN</t>
  </si>
  <si>
    <t>5136361100  DIFUSION POR RADIO, TELEVISION Y PRENSA</t>
  </si>
  <si>
    <t>5136361200  DIFUSION POR MEDIOS ALTERNATIVOS</t>
  </si>
  <si>
    <t>5137371000  PASAJES AEREOS</t>
  </si>
  <si>
    <t>5137372000  PASAJES TERRESTRES</t>
  </si>
  <si>
    <t>5137375000  VIATICOS EN EL PAIS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</si>
  <si>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</si>
  <si>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</si>
  <si>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</si>
  <si>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</si>
  <si>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5139395000  PENAS, MULTAS, ACCESORIOS Y ACTUALIZACIONES</t>
  </si>
  <si>
    <t>5139396000  OTROS GASTOS POR RESPONSABILIDADES</t>
  </si>
  <si>
    <t>5139398000  IMPUESTO DE NOMINA</t>
  </si>
  <si>
    <t>5139399000  OTROS SERVICIOS GENERALES</t>
  </si>
  <si>
    <t>5241441000  AYUDAS SOCIALES A PERSONAS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</si>
  <si>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</si>
  <si>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</si>
  <si>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</si>
  <si>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</si>
  <si>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 APORTACIONES</t>
  </si>
  <si>
    <t>APORTACIONES</t>
  </si>
  <si>
    <t>PROPIO</t>
  </si>
  <si>
    <t>3110000002  BAJA DE ACTIVO FIJO</t>
  </si>
  <si>
    <t>BAJA DE ACTIVO FIJO</t>
  </si>
  <si>
    <t>3110000003  FONDOS DE CONTINGENCIA</t>
  </si>
  <si>
    <t>3110000007  APOYOS INTERINSTITUCIONALES</t>
  </si>
  <si>
    <t>OTRAS INSTITUCIONES</t>
  </si>
  <si>
    <t>3110915000  BIENES MUEBLES E INMUEBLES</t>
  </si>
  <si>
    <t>ESTATAL</t>
  </si>
  <si>
    <t>3110916000  OBRA PÚBLICA</t>
  </si>
  <si>
    <t>3111825405  FAM. MEDIA SUP. BIENES MUEBLES E INMUEBL</t>
  </si>
  <si>
    <t>FEDERAL</t>
  </si>
  <si>
    <t>3111825406  FAM.  MEDIA SUP. OBRA PÚBLICA</t>
  </si>
  <si>
    <t>3111828006  FAFEF OBRA PUBLICA</t>
  </si>
  <si>
    <t>3111835000  FEDERAL CONVENIO EJER BIENES MUEBLES E INMUEBLES</t>
  </si>
  <si>
    <t>MUNICIPAL</t>
  </si>
  <si>
    <t>3113825406  EJERCICIOS ANT. FAM MEDIA SUP OBRA PUBLICA</t>
  </si>
  <si>
    <t>3113828006  FAFEF OBRA PUBLICA EJERCICIO ANTERIORES</t>
  </si>
  <si>
    <t>3113835000  CONVENIO BIENES MUEBLES E INMUEBLES EJER ANT</t>
  </si>
  <si>
    <t>3113836000  CONVENIO OBRA PUBLICA EJER ANT</t>
  </si>
  <si>
    <t>3113915000  ESTATALES DE EJERCICIOS ANTERIORES BIENES MUEBLES</t>
  </si>
  <si>
    <t>3113916000  ESTATALES DE EJERCICIOS ANTERIORES OBRA PUBLICA</t>
  </si>
  <si>
    <t>3113924206  MUNICIPAL OBRA EJERCICIO ANTERIORES</t>
  </si>
  <si>
    <t>VHP-02 PATRIMONIO GENERADO</t>
  </si>
  <si>
    <t>3210 HACIENDA PUBLICA /PATRIMONIO GENERADO</t>
  </si>
  <si>
    <t>3210000001  RESULTADO DEL EJERCICIO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</si>
  <si>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</si>
  <si>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</si>
  <si>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</si>
  <si>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</si>
  <si>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</si>
  <si>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</si>
  <si>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</si>
  <si>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</si>
  <si>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</si>
  <si>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</si>
  <si>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</si>
  <si>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</si>
  <si>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</si>
  <si>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</si>
  <si>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</si>
  <si>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</si>
  <si>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REMANENTE INTERINSTITUCIONAL</t>
  </si>
  <si>
    <t>IV) NOTAS AL ESTADO DE FLUJO DE EFECTIVO</t>
  </si>
  <si>
    <t>EFE-01 FLUJO DE EFECTIVO</t>
  </si>
  <si>
    <t>1110 EFECTIVO Y EQUIVALENTES</t>
  </si>
  <si>
    <t>1112102001  BBVA BANCOMER</t>
  </si>
  <si>
    <t>1112102002  BBVA BANCOMER 448673780</t>
  </si>
  <si>
    <t>1112102003  DERECHOS EDUCATIVOS BBVA BANCOMER 0143945774</t>
  </si>
  <si>
    <t>1112102004  BBVA BANCOMER 0155440149</t>
  </si>
  <si>
    <t>1112102008  BBVA  0190511609 INGRESOS PROPIOS</t>
  </si>
  <si>
    <t>1112102009  BBVA PAAGES PATRONATOS 196349439  CHEQUES</t>
  </si>
  <si>
    <t>1112102014  BBVA01995383990 FEDERAL PAAGES</t>
  </si>
  <si>
    <t>1112102015  BBVA 0105537835 Programa ACCESS</t>
  </si>
  <si>
    <t>1112102016  BBVA 0106260594 PAAGES 2016</t>
  </si>
  <si>
    <t>1112102017  BBVA 0107157053  INADEM</t>
  </si>
  <si>
    <t>1112104001  BITAL CHEQUES (HSBC)</t>
  </si>
  <si>
    <t>1112104004  DERECHOS EDUCATIVOS HSBC 4028997930</t>
  </si>
  <si>
    <t>1112104005  HSBC 4028998144</t>
  </si>
  <si>
    <t>1112104011  HSBC 4054251939 INFRAESTRUCTURA REC. ESTATAL</t>
  </si>
  <si>
    <t>1112104017  HSBC PROPIO 4057424905 CHEQUES</t>
  </si>
  <si>
    <t>1112104019  HSBC 4059882233 FEDERAL NÓMINA GASTO CORRIENTE</t>
  </si>
  <si>
    <t>1112106001  DERECHOS EDUCATIVOS BANCO DEL BAJIO</t>
  </si>
  <si>
    <t>1112106002  BAJIO PROPIO 5254446 CHEQUES CLIENTE 11380730</t>
  </si>
  <si>
    <t>1112106003  BAJIO AF FAFEF 2014  119476030101  Federal</t>
  </si>
  <si>
    <t>1112106004  BAJIO 14209027 0101 ESTATAL</t>
  </si>
  <si>
    <t>1112106005  BAJIO 14298202 0101 APORTACIONES FAM FEDERAL 2015</t>
  </si>
  <si>
    <t>1112106006  BAJIO 0155203720101 FONDO DE AHORRO</t>
  </si>
  <si>
    <t>1112106007  BAJIO 030225900009165147 SABES FAM 2016</t>
  </si>
  <si>
    <t>1112107001  DERECHOS EDUCATIVOS SANTANDER 65503304994</t>
  </si>
  <si>
    <t>1112107002  SANTANDER 65-50431462-6  NÓMINA</t>
  </si>
  <si>
    <t>1112107003  SANTANDER  PROPIO 65-50445089-5 CHEQUES</t>
  </si>
  <si>
    <t>EFE-02 ADQ. BIENES MUEBLES E INMUEBLES</t>
  </si>
  <si>
    <t>% SUB</t>
  </si>
  <si>
    <t>1231581001  TERRENOS A VALOR HISTORICO</t>
  </si>
  <si>
    <t>1233058300  EDIFICIOS NO HABITACIONALES</t>
  </si>
  <si>
    <t>1233583001  EDIFICIOS A VALOR HISTORICO</t>
  </si>
  <si>
    <t>1236262200  Edificación no habitacional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</si>
  <si>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</si>
  <si>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</si>
  <si>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</si>
  <si>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 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</si>
  <si>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</si>
  <si>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</si>
  <si>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</si>
  <si>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</si>
  <si>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</si>
  <si>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</si>
  <si>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</si>
  <si>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</si>
  <si>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</si>
  <si>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</si>
  <si>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</si>
  <si>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</si>
  <si>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</si>
  <si>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</si>
  <si>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</si>
  <si>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</si>
  <si>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</si>
  <si>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</si>
  <si>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</si>
  <si>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</si>
  <si>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</si>
  <si>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</si>
  <si>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</si>
  <si>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</si>
  <si>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</si>
  <si>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</si>
  <si>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</si>
  <si>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</si>
  <si>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</si>
  <si>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</si>
  <si>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</si>
  <si>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</si>
  <si>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</si>
  <si>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</si>
  <si>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</si>
  <si>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</si>
  <si>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</si>
  <si>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</si>
  <si>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</si>
  <si>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</si>
  <si>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</si>
  <si>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</si>
  <si>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</si>
  <si>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</si>
  <si>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</si>
  <si>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7110000263  DONATIVOS EN BIENES Y SERVICIOS</t>
  </si>
  <si>
    <t>7120000263  BIENES Y SERVICIOS DONADOS</t>
  </si>
  <si>
    <t>0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</si>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</sst>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-* #,##0_-;\-* #,##0_-;_-* &quot;-&quot;??_-;_-@_-"/>
    <numFmt numFmtId="167" formatCode="#,##0.00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74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0" fontId="3" fillId="3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6" fillId="3" borderId="4" xfId="0" applyNumberFormat="1" applyFont="1" applyFill="1" applyBorder="1" applyAlignment="1">
      <alignment horizontal="left"/>
    </xf>
    <xf numFmtId="165" fontId="5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166" fontId="3" fillId="2" borderId="2" xfId="1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164" fontId="2" fillId="3" borderId="4" xfId="0" applyNumberFormat="1" applyFont="1" applyFill="1" applyBorder="1"/>
    <xf numFmtId="165" fontId="2" fillId="3" borderId="4" xfId="0" applyNumberFormat="1" applyFont="1" applyFill="1" applyBorder="1"/>
    <xf numFmtId="164" fontId="2" fillId="3" borderId="5" xfId="0" applyNumberFormat="1" applyFont="1" applyFill="1" applyBorder="1"/>
    <xf numFmtId="43" fontId="3" fillId="2" borderId="2" xfId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/>
    <xf numFmtId="49" fontId="3" fillId="3" borderId="4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5" fillId="3" borderId="7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3" borderId="5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/>
    <xf numFmtId="164" fontId="2" fillId="3" borderId="3" xfId="0" applyNumberFormat="1" applyFont="1" applyFill="1" applyBorder="1"/>
    <xf numFmtId="0" fontId="0" fillId="0" borderId="4" xfId="0" applyBorder="1"/>
    <xf numFmtId="0" fontId="0" fillId="0" borderId="5" xfId="0" applyBorder="1"/>
    <xf numFmtId="165" fontId="2" fillId="3" borderId="5" xfId="0" applyNumberFormat="1" applyFont="1" applyFill="1" applyBorder="1"/>
    <xf numFmtId="0" fontId="2" fillId="2" borderId="2" xfId="0" applyFont="1" applyFill="1" applyBorder="1"/>
    <xf numFmtId="165" fontId="2" fillId="3" borderId="0" xfId="0" applyNumberFormat="1" applyFont="1" applyFill="1"/>
    <xf numFmtId="0" fontId="10" fillId="2" borderId="3" xfId="3" applyFont="1" applyFill="1" applyBorder="1" applyAlignment="1">
      <alignment horizontal="left" vertical="center" wrapText="1"/>
    </xf>
    <xf numFmtId="4" fontId="10" fillId="2" borderId="3" xfId="4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6" xfId="0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4" fontId="2" fillId="0" borderId="4" xfId="4" applyNumberFormat="1" applyFont="1" applyBorder="1" applyAlignment="1"/>
    <xf numFmtId="0" fontId="2" fillId="3" borderId="4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165" fontId="3" fillId="2" borderId="2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wrapText="1"/>
    </xf>
    <xf numFmtId="43" fontId="2" fillId="0" borderId="4" xfId="1" applyFont="1" applyFill="1" applyBorder="1" applyAlignment="1">
      <alignment horizontal="right" wrapText="1"/>
    </xf>
    <xf numFmtId="49" fontId="3" fillId="2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/>
    <xf numFmtId="0" fontId="10" fillId="2" borderId="2" xfId="3" applyFont="1" applyFill="1" applyBorder="1" applyAlignment="1">
      <alignment horizontal="left" vertical="center" wrapText="1"/>
    </xf>
    <xf numFmtId="4" fontId="10" fillId="2" borderId="2" xfId="4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vertical="center"/>
    </xf>
    <xf numFmtId="9" fontId="2" fillId="3" borderId="4" xfId="2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wrapText="1"/>
    </xf>
    <xf numFmtId="9" fontId="3" fillId="2" borderId="2" xfId="2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49" fontId="6" fillId="3" borderId="6" xfId="0" applyNumberFormat="1" applyFont="1" applyFill="1" applyBorder="1" applyAlignment="1">
      <alignment horizontal="left"/>
    </xf>
    <xf numFmtId="165" fontId="5" fillId="3" borderId="7" xfId="0" applyNumberFormat="1" applyFont="1" applyFill="1" applyBorder="1"/>
    <xf numFmtId="49" fontId="6" fillId="3" borderId="5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0" fillId="2" borderId="2" xfId="3" applyFont="1" applyFill="1" applyBorder="1" applyAlignment="1">
      <alignment horizontal="center" vertical="center" wrapText="1"/>
    </xf>
    <xf numFmtId="165" fontId="5" fillId="3" borderId="5" xfId="0" applyNumberFormat="1" applyFont="1" applyFill="1" applyBorder="1"/>
    <xf numFmtId="165" fontId="3" fillId="2" borderId="2" xfId="1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" fontId="2" fillId="3" borderId="0" xfId="0" applyNumberFormat="1" applyFont="1" applyFill="1"/>
    <xf numFmtId="0" fontId="2" fillId="0" borderId="0" xfId="0" applyFont="1"/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43" fontId="14" fillId="2" borderId="2" xfId="1" applyFont="1" applyFill="1" applyBorder="1" applyAlignment="1">
      <alignment horizontal="center" vertical="center"/>
    </xf>
    <xf numFmtId="0" fontId="2" fillId="3" borderId="11" xfId="0" applyFont="1" applyFill="1" applyBorder="1" applyAlignment="1"/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2" fillId="0" borderId="2" xfId="0" applyFont="1" applyBorder="1"/>
    <xf numFmtId="4" fontId="15" fillId="0" borderId="2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166" fontId="15" fillId="0" borderId="2" xfId="1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" fontId="16" fillId="0" borderId="2" xfId="0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6" fontId="14" fillId="2" borderId="2" xfId="1" applyNumberFormat="1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vertical="top"/>
    </xf>
    <xf numFmtId="0" fontId="2" fillId="0" borderId="0" xfId="0" applyFont="1" applyFill="1"/>
    <xf numFmtId="0" fontId="2" fillId="0" borderId="0" xfId="0" applyFont="1" applyFill="1" applyBorder="1"/>
    <xf numFmtId="166" fontId="14" fillId="2" borderId="2" xfId="0" applyNumberFormat="1" applyFont="1" applyFill="1" applyBorder="1" applyAlignment="1">
      <alignment horizontal="right" vertical="center"/>
    </xf>
    <xf numFmtId="4" fontId="2" fillId="0" borderId="0" xfId="0" applyNumberFormat="1" applyFont="1" applyFill="1"/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66" fontId="14" fillId="0" borderId="2" xfId="1" applyNumberFormat="1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0" borderId="0" xfId="0" applyNumberFormat="1" applyFont="1" applyFill="1" applyBorder="1"/>
    <xf numFmtId="0" fontId="18" fillId="0" borderId="0" xfId="0" applyFont="1" applyFill="1"/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166" fontId="2" fillId="3" borderId="0" xfId="0" applyNumberFormat="1" applyFont="1" applyFill="1"/>
    <xf numFmtId="166" fontId="2" fillId="0" borderId="2" xfId="0" applyNumberFormat="1" applyFont="1" applyBorder="1"/>
    <xf numFmtId="0" fontId="2" fillId="3" borderId="15" xfId="0" applyFont="1" applyFill="1" applyBorder="1" applyAlignment="1"/>
    <xf numFmtId="0" fontId="14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7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3" borderId="0" xfId="0" applyFont="1" applyFill="1"/>
    <xf numFmtId="0" fontId="20" fillId="0" borderId="1" xfId="0" applyFont="1" applyBorder="1"/>
    <xf numFmtId="0" fontId="15" fillId="0" borderId="1" xfId="0" applyFont="1" applyBorder="1"/>
    <xf numFmtId="0" fontId="15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>
        <row r="34">
          <cell r="D34">
            <v>397450560.95999998</v>
          </cell>
        </row>
        <row r="52">
          <cell r="I52">
            <v>337585287.81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SISTEMA AVANZADO DE BACHILLERATO Y EDUCACION SUPERIOR EN EL ESTADO DE GUANAJUATO</v>
          </cell>
        </row>
      </sheetData>
      <sheetData sheetId="9"/>
      <sheetData sheetId="10"/>
      <sheetData sheetId="11">
        <row r="28">
          <cell r="H28">
            <v>454525208.82000005</v>
          </cell>
        </row>
      </sheetData>
      <sheetData sheetId="12">
        <row r="30">
          <cell r="H30">
            <v>356755605.44999999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9"/>
  <sheetViews>
    <sheetView showGridLines="0" tabSelected="1" zoomScale="85" zoomScaleNormal="85" zoomScaleSheetLayoutView="85" workbookViewId="0">
      <selection sqref="A1:L1"/>
    </sheetView>
  </sheetViews>
  <sheetFormatPr baseColWidth="10" defaultColWidth="11.42578125" defaultRowHeight="12.75"/>
  <cols>
    <col min="1" max="1" width="11.42578125" style="2"/>
    <col min="2" max="2" width="70.28515625" style="2" customWidth="1"/>
    <col min="3" max="6" width="26.7109375" style="2" customWidth="1"/>
    <col min="7" max="7" width="18.42578125" style="2" bestFit="1" customWidth="1"/>
    <col min="8" max="9" width="11.42578125" style="2"/>
    <col min="10" max="10" width="14" style="2" customWidth="1"/>
    <col min="11" max="11" width="21.42578125" style="2" customWidth="1"/>
    <col min="12" max="12" width="13.5703125" style="2" customWidth="1"/>
    <col min="13" max="17" width="11.42578125" style="2"/>
    <col min="18" max="18" width="14.28515625" style="2" customWidth="1"/>
    <col min="19" max="19" width="12.7109375" style="2" bestFit="1" customWidth="1"/>
    <col min="20" max="16384" width="11.42578125" style="2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7" customHeight="1">
      <c r="B4" s="4"/>
      <c r="C4" s="5"/>
      <c r="D4" s="6"/>
      <c r="E4" s="6"/>
      <c r="F4" s="6"/>
    </row>
    <row r="5" spans="1:12" ht="11.25" customHeight="1">
      <c r="H5" s="7" t="str">
        <f>+[1]PC!C6</f>
        <v>SISTEMA AVANZADO DE BACHILLERATO Y EDUCACION SUPERIOR EN EL ESTADO DE GUANAJUATO</v>
      </c>
      <c r="I5" s="7"/>
      <c r="J5" s="7"/>
      <c r="K5" s="7"/>
      <c r="L5" s="7"/>
    </row>
    <row r="6" spans="1:12" ht="12" customHeight="1">
      <c r="B6" s="8"/>
      <c r="C6" s="9"/>
      <c r="D6" s="10"/>
      <c r="E6" s="11"/>
      <c r="F6" s="12"/>
      <c r="G6" s="8" t="s">
        <v>2</v>
      </c>
      <c r="H6" s="13"/>
      <c r="I6" s="13"/>
      <c r="J6" s="13"/>
      <c r="K6" s="13"/>
      <c r="L6" s="13"/>
    </row>
    <row r="8" spans="1:12" ht="22.5" customHeight="1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2" customHeight="1">
      <c r="B9" s="15"/>
      <c r="C9" s="9"/>
      <c r="D9" s="10"/>
      <c r="E9" s="11"/>
      <c r="F9" s="12"/>
    </row>
    <row r="10" spans="1:12" ht="12" customHeight="1">
      <c r="B10" s="16" t="s">
        <v>4</v>
      </c>
      <c r="C10" s="17"/>
      <c r="D10" s="6"/>
      <c r="E10" s="6"/>
      <c r="F10" s="6"/>
    </row>
    <row r="11" spans="1:12" ht="12" customHeight="1">
      <c r="B11" s="18"/>
      <c r="C11" s="5"/>
      <c r="D11" s="6"/>
      <c r="E11" s="6"/>
      <c r="F11" s="6"/>
    </row>
    <row r="12" spans="1:12" ht="12" customHeight="1">
      <c r="B12" s="19" t="s">
        <v>5</v>
      </c>
      <c r="C12" s="5"/>
      <c r="D12" s="6"/>
      <c r="E12" s="6"/>
      <c r="F12" s="6"/>
    </row>
    <row r="13" spans="1:12" ht="12" customHeight="1">
      <c r="C13" s="5"/>
    </row>
    <row r="14" spans="1:12" ht="12" customHeight="1">
      <c r="B14" s="20" t="s">
        <v>6</v>
      </c>
      <c r="C14" s="11"/>
      <c r="D14" s="11"/>
      <c r="E14" s="11"/>
    </row>
    <row r="15" spans="1:12" ht="12" customHeight="1">
      <c r="B15" s="21"/>
      <c r="C15" s="11"/>
      <c r="D15" s="11"/>
      <c r="E15" s="11"/>
    </row>
    <row r="16" spans="1:12" ht="12" customHeight="1">
      <c r="B16" s="22" t="s">
        <v>7</v>
      </c>
      <c r="C16" s="23" t="s">
        <v>8</v>
      </c>
      <c r="D16" s="23" t="s">
        <v>9</v>
      </c>
      <c r="E16" s="23" t="s">
        <v>10</v>
      </c>
    </row>
    <row r="17" spans="2:5" ht="12" customHeight="1">
      <c r="B17" s="24" t="s">
        <v>11</v>
      </c>
      <c r="C17" s="25"/>
      <c r="D17" s="25"/>
      <c r="E17" s="25">
        <v>0</v>
      </c>
    </row>
    <row r="18" spans="2:5" ht="12" customHeight="1">
      <c r="B18" s="26"/>
      <c r="C18" s="27"/>
      <c r="D18" s="27">
        <v>0</v>
      </c>
      <c r="E18" s="27">
        <v>0</v>
      </c>
    </row>
    <row r="19" spans="2:5" ht="12" customHeight="1">
      <c r="B19" s="26" t="s">
        <v>12</v>
      </c>
      <c r="C19" s="27"/>
      <c r="D19" s="27"/>
      <c r="E19" s="27">
        <v>0</v>
      </c>
    </row>
    <row r="20" spans="2:5" ht="12" customHeight="1">
      <c r="B20" s="28" t="s">
        <v>13</v>
      </c>
      <c r="C20" s="29">
        <v>1190788.25</v>
      </c>
      <c r="D20" s="27" t="s">
        <v>14</v>
      </c>
      <c r="E20" s="27"/>
    </row>
    <row r="21" spans="2:5" ht="12" customHeight="1">
      <c r="B21" s="28" t="s">
        <v>15</v>
      </c>
      <c r="C21" s="29">
        <v>396797.96</v>
      </c>
      <c r="D21" s="27" t="s">
        <v>16</v>
      </c>
      <c r="E21" s="27"/>
    </row>
    <row r="22" spans="2:5" ht="12" customHeight="1">
      <c r="B22" s="26"/>
      <c r="C22" s="29"/>
      <c r="D22" s="27">
        <v>0</v>
      </c>
      <c r="E22" s="27">
        <v>0</v>
      </c>
    </row>
    <row r="23" spans="2:5" ht="12" customHeight="1">
      <c r="B23" s="26" t="s">
        <v>17</v>
      </c>
      <c r="C23" s="29"/>
      <c r="D23" s="27"/>
      <c r="E23" s="27"/>
    </row>
    <row r="24" spans="2:5" ht="12" customHeight="1">
      <c r="B24" s="28" t="s">
        <v>18</v>
      </c>
      <c r="C24" s="29">
        <v>434453.71</v>
      </c>
      <c r="D24" s="27" t="s">
        <v>16</v>
      </c>
      <c r="E24" s="27"/>
    </row>
    <row r="25" spans="2:5" ht="12" customHeight="1">
      <c r="B25" s="30"/>
      <c r="C25" s="29"/>
      <c r="D25" s="31">
        <v>0</v>
      </c>
      <c r="E25" s="31">
        <v>0</v>
      </c>
    </row>
    <row r="26" spans="2:5" ht="12" customHeight="1">
      <c r="B26" s="21"/>
      <c r="C26" s="32">
        <f>SUM(C17:C25)</f>
        <v>2022039.92</v>
      </c>
      <c r="D26" s="23"/>
      <c r="E26" s="23">
        <f>SUM(E17:E25)</f>
        <v>0</v>
      </c>
    </row>
    <row r="27" spans="2:5" ht="12" customHeight="1">
      <c r="B27" s="21"/>
      <c r="C27" s="11"/>
      <c r="D27" s="11"/>
      <c r="E27" s="11"/>
    </row>
    <row r="28" spans="2:5" ht="12" customHeight="1">
      <c r="B28" s="21"/>
      <c r="C28" s="11"/>
      <c r="D28" s="11"/>
      <c r="E28" s="11"/>
    </row>
    <row r="29" spans="2:5" ht="12" customHeight="1">
      <c r="B29" s="21"/>
      <c r="C29" s="11"/>
      <c r="D29" s="11"/>
      <c r="E29" s="11"/>
    </row>
    <row r="30" spans="2:5" ht="12" customHeight="1">
      <c r="B30" s="20" t="s">
        <v>19</v>
      </c>
      <c r="C30" s="33"/>
      <c r="D30" s="11"/>
      <c r="E30" s="11"/>
    </row>
    <row r="32" spans="2:5" ht="12" customHeight="1">
      <c r="B32" s="22" t="s">
        <v>20</v>
      </c>
      <c r="C32" s="23" t="s">
        <v>8</v>
      </c>
      <c r="D32" s="23" t="s">
        <v>21</v>
      </c>
      <c r="E32" s="23" t="s">
        <v>22</v>
      </c>
    </row>
    <row r="33" spans="2:6" ht="12" customHeight="1">
      <c r="B33" s="26" t="s">
        <v>23</v>
      </c>
      <c r="C33" s="34"/>
      <c r="D33" s="34"/>
      <c r="E33" s="35"/>
    </row>
    <row r="34" spans="2:6" ht="12" customHeight="1">
      <c r="B34" s="26" t="s">
        <v>24</v>
      </c>
      <c r="C34" s="35">
        <v>3063148.46</v>
      </c>
      <c r="D34" s="34">
        <v>13124371.93</v>
      </c>
      <c r="E34" s="35">
        <v>0</v>
      </c>
    </row>
    <row r="35" spans="2:6" ht="12" customHeight="1">
      <c r="B35" s="26" t="s">
        <v>25</v>
      </c>
      <c r="C35" s="34"/>
      <c r="D35" s="34"/>
      <c r="E35" s="34"/>
    </row>
    <row r="36" spans="2:6" ht="12" customHeight="1">
      <c r="B36" s="26"/>
      <c r="C36" s="34"/>
      <c r="D36" s="34"/>
      <c r="E36" s="34"/>
    </row>
    <row r="37" spans="2:6" ht="12" customHeight="1">
      <c r="B37" s="30"/>
      <c r="C37" s="36"/>
      <c r="D37" s="36"/>
      <c r="E37" s="36"/>
    </row>
    <row r="38" spans="2:6" ht="12" customHeight="1">
      <c r="C38" s="37">
        <f>SUM(C33:C37)</f>
        <v>3063148.46</v>
      </c>
      <c r="D38" s="23">
        <f>SUM(D33:D37)</f>
        <v>13124371.93</v>
      </c>
      <c r="E38" s="23">
        <f>SUM(E33:E37)</f>
        <v>0</v>
      </c>
    </row>
    <row r="39" spans="2:6" ht="12" customHeight="1">
      <c r="C39" s="38"/>
      <c r="D39" s="38"/>
      <c r="E39" s="38"/>
    </row>
    <row r="40" spans="2:6" ht="12" customHeight="1"/>
    <row r="41" spans="2:6" ht="12" customHeight="1">
      <c r="B41" s="22" t="s">
        <v>26</v>
      </c>
      <c r="C41" s="23" t="s">
        <v>8</v>
      </c>
      <c r="D41" s="23" t="s">
        <v>27</v>
      </c>
      <c r="E41" s="23" t="s">
        <v>28</v>
      </c>
      <c r="F41" s="23" t="s">
        <v>29</v>
      </c>
    </row>
    <row r="42" spans="2:6" ht="12" customHeight="1">
      <c r="B42" s="26" t="s">
        <v>30</v>
      </c>
      <c r="C42" s="34"/>
      <c r="D42" s="34"/>
      <c r="E42" s="34"/>
      <c r="F42" s="34"/>
    </row>
    <row r="43" spans="2:6" ht="12" customHeight="1">
      <c r="B43" s="28" t="s">
        <v>31</v>
      </c>
      <c r="C43" s="35">
        <v>194781.72</v>
      </c>
      <c r="D43" s="35">
        <f>+C43</f>
        <v>194781.72</v>
      </c>
      <c r="E43" s="35"/>
      <c r="F43" s="35"/>
    </row>
    <row r="44" spans="2:6" ht="12" customHeight="1">
      <c r="B44" s="28" t="s">
        <v>32</v>
      </c>
      <c r="C44" s="35">
        <v>179694.76</v>
      </c>
      <c r="D44" s="35">
        <f t="shared" ref="D44:D52" si="0">+C44</f>
        <v>179694.76</v>
      </c>
      <c r="E44" s="35"/>
      <c r="F44" s="35"/>
    </row>
    <row r="45" spans="2:6" ht="12" customHeight="1">
      <c r="B45" s="28" t="s">
        <v>33</v>
      </c>
      <c r="C45" s="35">
        <v>8602.23</v>
      </c>
      <c r="D45" s="35">
        <f t="shared" si="0"/>
        <v>8602.23</v>
      </c>
      <c r="E45" s="35"/>
      <c r="F45" s="35"/>
    </row>
    <row r="46" spans="2:6" ht="12" customHeight="1">
      <c r="B46" s="28" t="s">
        <v>34</v>
      </c>
      <c r="C46" s="35">
        <v>358300.13</v>
      </c>
      <c r="D46" s="35">
        <f>+C46-F46</f>
        <v>57575.070000000007</v>
      </c>
      <c r="E46" s="35"/>
      <c r="F46" s="35">
        <v>300725.06</v>
      </c>
    </row>
    <row r="47" spans="2:6" ht="12" customHeight="1">
      <c r="B47" s="26" t="s">
        <v>35</v>
      </c>
      <c r="C47" s="35"/>
      <c r="D47" s="35"/>
      <c r="E47" s="35"/>
      <c r="F47" s="35"/>
    </row>
    <row r="48" spans="2:6" ht="12" customHeight="1">
      <c r="B48" s="28" t="s">
        <v>36</v>
      </c>
      <c r="C48" s="35">
        <v>117300</v>
      </c>
      <c r="D48" s="35">
        <f t="shared" si="0"/>
        <v>117300</v>
      </c>
      <c r="E48" s="35"/>
      <c r="F48" s="35"/>
    </row>
    <row r="49" spans="2:6" ht="12" customHeight="1">
      <c r="B49" s="26" t="s">
        <v>37</v>
      </c>
      <c r="C49" s="35"/>
      <c r="D49" s="35"/>
      <c r="E49" s="35"/>
      <c r="F49" s="35"/>
    </row>
    <row r="50" spans="2:6" ht="12" customHeight="1">
      <c r="B50" s="28" t="s">
        <v>38</v>
      </c>
      <c r="C50" s="35">
        <v>3724233.67</v>
      </c>
      <c r="D50" s="35">
        <f t="shared" si="0"/>
        <v>3724233.67</v>
      </c>
      <c r="E50" s="35"/>
      <c r="F50" s="35"/>
    </row>
    <row r="51" spans="2:6" ht="12" customHeight="1">
      <c r="B51" s="26" t="s">
        <v>39</v>
      </c>
      <c r="C51" s="35"/>
      <c r="D51" s="35"/>
      <c r="E51" s="35"/>
      <c r="F51" s="35"/>
    </row>
    <row r="52" spans="2:6" ht="12" customHeight="1">
      <c r="B52" s="28" t="s">
        <v>40</v>
      </c>
      <c r="C52" s="35">
        <v>10325868.720000001</v>
      </c>
      <c r="D52" s="35">
        <f t="shared" si="0"/>
        <v>10325868.720000001</v>
      </c>
      <c r="E52" s="35"/>
      <c r="F52" s="35"/>
    </row>
    <row r="53" spans="2:6" ht="12" customHeight="1">
      <c r="B53" s="30"/>
      <c r="C53" s="36"/>
      <c r="D53" s="36"/>
      <c r="E53" s="36"/>
      <c r="F53" s="36"/>
    </row>
    <row r="54" spans="2:6" ht="12" customHeight="1">
      <c r="C54" s="32">
        <f>SUM(C41:C53)</f>
        <v>14908781.23</v>
      </c>
      <c r="D54" s="32">
        <f>SUM(D42:D53)</f>
        <v>14608056.170000002</v>
      </c>
      <c r="E54" s="32">
        <f>SUM(E41:E53)</f>
        <v>0</v>
      </c>
      <c r="F54" s="32">
        <f>SUM(F41:F53)</f>
        <v>300725.06</v>
      </c>
    </row>
    <row r="55" spans="2:6" ht="12" customHeight="1"/>
    <row r="56" spans="2:6" ht="12" customHeight="1"/>
    <row r="57" spans="2:6" ht="12" customHeight="1"/>
    <row r="58" spans="2:6" ht="12" customHeight="1">
      <c r="B58" s="20" t="s">
        <v>41</v>
      </c>
    </row>
    <row r="59" spans="2:6" ht="12.75" customHeight="1">
      <c r="B59" s="39"/>
    </row>
    <row r="60" spans="2:6">
      <c r="B60" s="22" t="s">
        <v>42</v>
      </c>
      <c r="C60" s="23" t="s">
        <v>8</v>
      </c>
      <c r="D60" s="23" t="s">
        <v>43</v>
      </c>
    </row>
    <row r="61" spans="2:6">
      <c r="B61" s="24" t="s">
        <v>44</v>
      </c>
      <c r="C61" s="25"/>
      <c r="D61" s="25">
        <v>0</v>
      </c>
    </row>
    <row r="62" spans="2:6">
      <c r="B62" s="40" t="s">
        <v>45</v>
      </c>
      <c r="C62" s="27"/>
      <c r="D62" s="27">
        <v>0</v>
      </c>
    </row>
    <row r="63" spans="2:6">
      <c r="B63" s="26" t="s">
        <v>46</v>
      </c>
      <c r="C63" s="27"/>
      <c r="D63" s="27"/>
    </row>
    <row r="64" spans="2:6">
      <c r="B64" s="30"/>
      <c r="C64" s="31"/>
      <c r="D64" s="31">
        <v>0</v>
      </c>
    </row>
    <row r="65" spans="2:7">
      <c r="B65" s="41"/>
      <c r="C65" s="23">
        <f>SUM(C60:C64)</f>
        <v>0</v>
      </c>
      <c r="D65" s="23"/>
    </row>
    <row r="66" spans="2:7">
      <c r="B66" s="41"/>
      <c r="C66" s="42"/>
      <c r="D66" s="42"/>
    </row>
    <row r="67" spans="2:7" ht="12" customHeight="1">
      <c r="B67" s="41"/>
      <c r="C67" s="42"/>
      <c r="D67" s="42"/>
    </row>
    <row r="68" spans="2:7" ht="14.25" customHeight="1"/>
    <row r="69" spans="2:7">
      <c r="B69" s="20" t="s">
        <v>47</v>
      </c>
    </row>
    <row r="70" spans="2:7">
      <c r="B70" s="39"/>
    </row>
    <row r="71" spans="2:7">
      <c r="B71" s="22" t="s">
        <v>48</v>
      </c>
      <c r="C71" s="23" t="s">
        <v>8</v>
      </c>
      <c r="D71" s="23" t="s">
        <v>9</v>
      </c>
      <c r="E71" s="23" t="s">
        <v>49</v>
      </c>
      <c r="F71" s="43" t="s">
        <v>50</v>
      </c>
      <c r="G71" s="23" t="s">
        <v>51</v>
      </c>
    </row>
    <row r="72" spans="2:7">
      <c r="B72" s="44" t="s">
        <v>52</v>
      </c>
      <c r="C72" s="25"/>
      <c r="D72" s="25">
        <v>0</v>
      </c>
      <c r="E72" s="25">
        <v>0</v>
      </c>
      <c r="F72" s="25">
        <v>0</v>
      </c>
      <c r="G72" s="45">
        <v>0</v>
      </c>
    </row>
    <row r="73" spans="2:7">
      <c r="B73" s="40" t="s">
        <v>45</v>
      </c>
      <c r="C73" s="27"/>
      <c r="D73" s="27">
        <v>0</v>
      </c>
      <c r="E73" s="27">
        <v>0</v>
      </c>
      <c r="F73" s="27">
        <v>0</v>
      </c>
      <c r="G73" s="45">
        <v>0</v>
      </c>
    </row>
    <row r="74" spans="2:7">
      <c r="B74" s="44"/>
      <c r="C74" s="27"/>
      <c r="D74" s="27">
        <v>0</v>
      </c>
      <c r="E74" s="27">
        <v>0</v>
      </c>
      <c r="F74" s="27">
        <v>0</v>
      </c>
      <c r="G74" s="45">
        <v>0</v>
      </c>
    </row>
    <row r="75" spans="2:7">
      <c r="B75" s="46"/>
      <c r="C75" s="31"/>
      <c r="D75" s="31">
        <v>0</v>
      </c>
      <c r="E75" s="31">
        <v>0</v>
      </c>
      <c r="F75" s="31">
        <v>0</v>
      </c>
      <c r="G75" s="47">
        <v>0</v>
      </c>
    </row>
    <row r="76" spans="2:7">
      <c r="B76" s="41"/>
      <c r="C76" s="23">
        <f>SUM(C71:C75)</f>
        <v>0</v>
      </c>
      <c r="D76" s="48">
        <v>0</v>
      </c>
      <c r="E76" s="49">
        <v>0</v>
      </c>
      <c r="F76" s="49">
        <v>0</v>
      </c>
      <c r="G76" s="50">
        <v>0</v>
      </c>
    </row>
    <row r="77" spans="2:7">
      <c r="B77" s="41"/>
      <c r="C77" s="51"/>
      <c r="D77" s="51"/>
      <c r="E77" s="51"/>
      <c r="F77" s="51"/>
      <c r="G77" s="51"/>
    </row>
    <row r="78" spans="2:7">
      <c r="B78" s="41"/>
      <c r="C78" s="51"/>
      <c r="D78" s="51"/>
      <c r="E78" s="51"/>
      <c r="F78" s="51"/>
      <c r="G78" s="51"/>
    </row>
    <row r="79" spans="2:7">
      <c r="B79" s="41"/>
      <c r="C79" s="51"/>
      <c r="D79" s="51"/>
      <c r="E79" s="51"/>
      <c r="F79" s="51"/>
      <c r="G79" s="51"/>
    </row>
    <row r="80" spans="2:7">
      <c r="B80" s="22" t="s">
        <v>53</v>
      </c>
      <c r="C80" s="23" t="s">
        <v>8</v>
      </c>
      <c r="D80" s="23" t="s">
        <v>9</v>
      </c>
      <c r="E80" s="23" t="s">
        <v>54</v>
      </c>
      <c r="F80" s="51"/>
      <c r="G80" s="51"/>
    </row>
    <row r="81" spans="2:7">
      <c r="B81" s="24" t="s">
        <v>55</v>
      </c>
      <c r="C81" s="45"/>
      <c r="D81" s="27">
        <v>0</v>
      </c>
      <c r="E81" s="27">
        <v>0</v>
      </c>
      <c r="F81" s="51"/>
      <c r="G81" s="51"/>
    </row>
    <row r="82" spans="2:7">
      <c r="B82" s="52" t="s">
        <v>45</v>
      </c>
      <c r="C82" s="45"/>
      <c r="D82" s="27">
        <v>0</v>
      </c>
      <c r="E82" s="27">
        <v>0</v>
      </c>
      <c r="F82" s="51"/>
      <c r="G82" s="51"/>
    </row>
    <row r="83" spans="2:7">
      <c r="B83" s="41"/>
      <c r="C83" s="23">
        <f>SUM(C81:C82)</f>
        <v>0</v>
      </c>
      <c r="D83" s="53"/>
      <c r="E83" s="54"/>
      <c r="F83" s="51"/>
      <c r="G83" s="51"/>
    </row>
    <row r="84" spans="2:7">
      <c r="B84" s="41"/>
      <c r="C84" s="51"/>
      <c r="D84" s="51"/>
      <c r="E84" s="51"/>
      <c r="F84" s="51"/>
      <c r="G84" s="51"/>
    </row>
    <row r="85" spans="2:7">
      <c r="B85" s="39"/>
    </row>
    <row r="86" spans="2:7">
      <c r="B86" s="20" t="s">
        <v>56</v>
      </c>
    </row>
    <row r="88" spans="2:7">
      <c r="B88" s="39"/>
    </row>
    <row r="89" spans="2:7">
      <c r="B89" s="22" t="s">
        <v>57</v>
      </c>
      <c r="C89" s="23" t="s">
        <v>58</v>
      </c>
      <c r="D89" s="23" t="s">
        <v>59</v>
      </c>
      <c r="E89" s="23" t="s">
        <v>60</v>
      </c>
      <c r="F89" s="23" t="s">
        <v>61</v>
      </c>
    </row>
    <row r="90" spans="2:7">
      <c r="B90" s="24" t="s">
        <v>62</v>
      </c>
      <c r="C90" s="55"/>
      <c r="D90" s="56"/>
      <c r="E90" s="56"/>
      <c r="F90" s="56">
        <v>0</v>
      </c>
    </row>
    <row r="91" spans="2:7">
      <c r="B91" s="28" t="s">
        <v>63</v>
      </c>
      <c r="C91" s="35">
        <v>103785265.66</v>
      </c>
      <c r="D91" s="35">
        <v>106509563.66</v>
      </c>
      <c r="E91" s="35">
        <v>2724298</v>
      </c>
      <c r="F91" s="34"/>
    </row>
    <row r="92" spans="2:7">
      <c r="B92" s="28" t="s">
        <v>64</v>
      </c>
      <c r="C92" s="35">
        <v>90559855.099999994</v>
      </c>
      <c r="D92" s="35">
        <v>104935793.73</v>
      </c>
      <c r="E92" s="35">
        <v>14375938.630000001</v>
      </c>
      <c r="F92" s="34"/>
    </row>
    <row r="93" spans="2:7">
      <c r="B93" s="28" t="s">
        <v>65</v>
      </c>
      <c r="C93" s="35">
        <v>457218059.45999998</v>
      </c>
      <c r="D93" s="35">
        <v>501304876.35000002</v>
      </c>
      <c r="E93" s="35">
        <v>44086816.890000001</v>
      </c>
      <c r="F93" s="34"/>
    </row>
    <row r="94" spans="2:7">
      <c r="B94" s="28" t="s">
        <v>66</v>
      </c>
      <c r="C94" s="35">
        <v>61767.87</v>
      </c>
      <c r="D94" s="35">
        <v>61767.87</v>
      </c>
      <c r="E94" s="35">
        <v>0</v>
      </c>
      <c r="F94" s="34"/>
    </row>
    <row r="95" spans="2:7">
      <c r="B95" s="28" t="s">
        <v>67</v>
      </c>
      <c r="C95" s="35">
        <v>10395589.439999999</v>
      </c>
      <c r="D95" s="35">
        <v>13427460.6</v>
      </c>
      <c r="E95" s="35">
        <v>3031871.16</v>
      </c>
      <c r="F95" s="34"/>
    </row>
    <row r="96" spans="2:7" ht="15">
      <c r="B96" s="57"/>
      <c r="C96" s="35"/>
      <c r="D96" s="35"/>
      <c r="E96" s="35"/>
      <c r="F96" s="34">
        <v>0</v>
      </c>
    </row>
    <row r="97" spans="2:6">
      <c r="B97" s="26" t="s">
        <v>68</v>
      </c>
      <c r="C97" s="35"/>
      <c r="D97" s="35"/>
      <c r="E97" s="35"/>
      <c r="F97" s="34">
        <v>0</v>
      </c>
    </row>
    <row r="98" spans="2:6">
      <c r="B98" s="28" t="s">
        <v>69</v>
      </c>
      <c r="C98" s="35">
        <v>18430156.899999999</v>
      </c>
      <c r="D98" s="35">
        <v>18449826</v>
      </c>
      <c r="E98" s="35">
        <v>19669.099999999999</v>
      </c>
      <c r="F98" s="34"/>
    </row>
    <row r="99" spans="2:6">
      <c r="B99" s="28" t="s">
        <v>70</v>
      </c>
      <c r="C99" s="35">
        <v>28603732.210000001</v>
      </c>
      <c r="D99" s="35">
        <v>28588572.57</v>
      </c>
      <c r="E99" s="35">
        <v>-15159.64</v>
      </c>
      <c r="F99" s="34"/>
    </row>
    <row r="100" spans="2:6">
      <c r="B100" s="28" t="s">
        <v>71</v>
      </c>
      <c r="C100" s="35">
        <v>1582295.65</v>
      </c>
      <c r="D100" s="35">
        <v>1582295.65</v>
      </c>
      <c r="E100" s="35">
        <v>0</v>
      </c>
      <c r="F100" s="34"/>
    </row>
    <row r="101" spans="2:6">
      <c r="B101" s="28" t="s">
        <v>72</v>
      </c>
      <c r="C101" s="35">
        <v>61553068.039999999</v>
      </c>
      <c r="D101" s="35">
        <v>61557975.329999998</v>
      </c>
      <c r="E101" s="35">
        <v>4907.29</v>
      </c>
      <c r="F101" s="34"/>
    </row>
    <row r="102" spans="2:6">
      <c r="B102" s="28" t="s">
        <v>73</v>
      </c>
      <c r="C102" s="35">
        <v>58375591.530000001</v>
      </c>
      <c r="D102" s="35">
        <v>58310456.640000001</v>
      </c>
      <c r="E102" s="35">
        <v>-65134.89</v>
      </c>
      <c r="F102" s="34"/>
    </row>
    <row r="103" spans="2:6">
      <c r="B103" s="28" t="s">
        <v>74</v>
      </c>
      <c r="C103" s="35">
        <v>5386210.0599999996</v>
      </c>
      <c r="D103" s="35">
        <v>5386755.0599999996</v>
      </c>
      <c r="E103" s="35">
        <v>545</v>
      </c>
      <c r="F103" s="34"/>
    </row>
    <row r="104" spans="2:6">
      <c r="B104" s="28" t="s">
        <v>75</v>
      </c>
      <c r="C104" s="35">
        <v>6013595.8600000003</v>
      </c>
      <c r="D104" s="35">
        <v>6012951.8600000003</v>
      </c>
      <c r="E104" s="35">
        <v>-644</v>
      </c>
      <c r="F104" s="34"/>
    </row>
    <row r="105" spans="2:6">
      <c r="B105" s="28" t="s">
        <v>76</v>
      </c>
      <c r="C105" s="35">
        <v>12585060.539999999</v>
      </c>
      <c r="D105" s="35">
        <v>12590280.039999999</v>
      </c>
      <c r="E105" s="35">
        <v>5219.5</v>
      </c>
      <c r="F105" s="34"/>
    </row>
    <row r="106" spans="2:6">
      <c r="B106" s="28" t="s">
        <v>77</v>
      </c>
      <c r="C106" s="35">
        <v>22742.86</v>
      </c>
      <c r="D106" s="35">
        <v>22742.86</v>
      </c>
      <c r="E106" s="35">
        <v>0</v>
      </c>
      <c r="F106" s="34"/>
    </row>
    <row r="107" spans="2:6">
      <c r="B107" s="28" t="s">
        <v>78</v>
      </c>
      <c r="C107" s="35">
        <v>1136007.95</v>
      </c>
      <c r="D107" s="35">
        <v>1136007.95</v>
      </c>
      <c r="E107" s="35">
        <v>0</v>
      </c>
      <c r="F107" s="34"/>
    </row>
    <row r="108" spans="2:6">
      <c r="B108" s="28" t="s">
        <v>79</v>
      </c>
      <c r="C108" s="35">
        <v>52206404.439999998</v>
      </c>
      <c r="D108" s="35">
        <v>52199405.450000003</v>
      </c>
      <c r="E108" s="35">
        <v>-6998.99</v>
      </c>
      <c r="F108" s="34"/>
    </row>
    <row r="109" spans="2:6">
      <c r="B109" s="28" t="s">
        <v>80</v>
      </c>
      <c r="C109" s="35">
        <v>27077726.780000001</v>
      </c>
      <c r="D109" s="35">
        <v>27072359.32</v>
      </c>
      <c r="E109" s="35">
        <v>-5367.46</v>
      </c>
      <c r="F109" s="34"/>
    </row>
    <row r="110" spans="2:6">
      <c r="B110" s="28" t="s">
        <v>81</v>
      </c>
      <c r="C110" s="35">
        <v>291747.68</v>
      </c>
      <c r="D110" s="35">
        <v>291747.68</v>
      </c>
      <c r="E110" s="35">
        <v>0</v>
      </c>
      <c r="F110" s="34"/>
    </row>
    <row r="111" spans="2:6">
      <c r="B111" s="28" t="s">
        <v>82</v>
      </c>
      <c r="C111" s="35">
        <v>4535.66</v>
      </c>
      <c r="D111" s="35">
        <v>4535.66</v>
      </c>
      <c r="E111" s="35">
        <v>0</v>
      </c>
      <c r="F111" s="34"/>
    </row>
    <row r="112" spans="2:6">
      <c r="B112" s="28" t="s">
        <v>83</v>
      </c>
      <c r="C112" s="35">
        <v>2536706.16</v>
      </c>
      <c r="D112" s="35">
        <v>2536706.16</v>
      </c>
      <c r="E112" s="35">
        <v>0</v>
      </c>
      <c r="F112" s="34"/>
    </row>
    <row r="113" spans="2:6">
      <c r="B113" s="28" t="s">
        <v>84</v>
      </c>
      <c r="C113" s="35">
        <v>2327179.08</v>
      </c>
      <c r="D113" s="35">
        <v>2327179.08</v>
      </c>
      <c r="E113" s="35">
        <v>0</v>
      </c>
      <c r="F113" s="34"/>
    </row>
    <row r="114" spans="2:6">
      <c r="B114" s="28" t="s">
        <v>85</v>
      </c>
      <c r="C114" s="35">
        <v>11737889.550000001</v>
      </c>
      <c r="D114" s="35">
        <v>11737889.550000001</v>
      </c>
      <c r="E114" s="35">
        <v>0</v>
      </c>
      <c r="F114" s="34"/>
    </row>
    <row r="115" spans="2:6">
      <c r="B115" s="28" t="s">
        <v>86</v>
      </c>
      <c r="C115" s="35">
        <v>9028795</v>
      </c>
      <c r="D115" s="35">
        <v>9028795</v>
      </c>
      <c r="E115" s="35">
        <v>0</v>
      </c>
      <c r="F115" s="34"/>
    </row>
    <row r="116" spans="2:6">
      <c r="B116" s="28" t="s">
        <v>87</v>
      </c>
      <c r="C116" s="35">
        <v>46006.49</v>
      </c>
      <c r="D116" s="35">
        <v>46006.49</v>
      </c>
      <c r="E116" s="35">
        <v>0</v>
      </c>
      <c r="F116" s="34"/>
    </row>
    <row r="117" spans="2:6">
      <c r="B117" s="28" t="s">
        <v>88</v>
      </c>
      <c r="C117" s="35">
        <v>5308382.95</v>
      </c>
      <c r="D117" s="35">
        <v>5308382.95</v>
      </c>
      <c r="E117" s="35">
        <v>0</v>
      </c>
      <c r="F117" s="34"/>
    </row>
    <row r="118" spans="2:6">
      <c r="B118" s="28" t="s">
        <v>89</v>
      </c>
      <c r="C118" s="35">
        <v>10791181.060000001</v>
      </c>
      <c r="D118" s="35">
        <v>10787417.08</v>
      </c>
      <c r="E118" s="35">
        <v>-3763.98</v>
      </c>
      <c r="F118" s="34"/>
    </row>
    <row r="119" spans="2:6">
      <c r="B119" s="28" t="s">
        <v>90</v>
      </c>
      <c r="C119" s="35">
        <v>114573.94</v>
      </c>
      <c r="D119" s="35">
        <v>114573.94</v>
      </c>
      <c r="E119" s="35">
        <v>0</v>
      </c>
      <c r="F119" s="34"/>
    </row>
    <row r="120" spans="2:6">
      <c r="B120" s="28" t="s">
        <v>91</v>
      </c>
      <c r="C120" s="35">
        <v>615427.9</v>
      </c>
      <c r="D120" s="35">
        <v>615427.9</v>
      </c>
      <c r="E120" s="35">
        <v>0</v>
      </c>
      <c r="F120" s="34"/>
    </row>
    <row r="121" spans="2:6">
      <c r="B121" s="28" t="s">
        <v>92</v>
      </c>
      <c r="C121" s="35">
        <v>1531290.06</v>
      </c>
      <c r="D121" s="35">
        <v>1531290.06</v>
      </c>
      <c r="E121" s="35">
        <v>0</v>
      </c>
      <c r="F121" s="34"/>
    </row>
    <row r="122" spans="2:6">
      <c r="B122" s="28" t="s">
        <v>93</v>
      </c>
      <c r="C122" s="35">
        <v>2985834.19</v>
      </c>
      <c r="D122" s="35">
        <v>2989739.19</v>
      </c>
      <c r="E122" s="35">
        <v>3905</v>
      </c>
      <c r="F122" s="34"/>
    </row>
    <row r="123" spans="2:6">
      <c r="B123" s="28" t="s">
        <v>94</v>
      </c>
      <c r="C123" s="35">
        <v>154464.29</v>
      </c>
      <c r="D123" s="35">
        <v>154464.29</v>
      </c>
      <c r="E123" s="35">
        <v>0</v>
      </c>
      <c r="F123" s="34"/>
    </row>
    <row r="124" spans="2:6">
      <c r="B124" s="28" t="s">
        <v>95</v>
      </c>
      <c r="C124" s="35">
        <v>2883627.51</v>
      </c>
      <c r="D124" s="35">
        <v>2886214.51</v>
      </c>
      <c r="E124" s="35">
        <v>2587</v>
      </c>
      <c r="F124" s="34"/>
    </row>
    <row r="125" spans="2:6">
      <c r="B125" s="28" t="s">
        <v>96</v>
      </c>
      <c r="C125" s="35">
        <v>790666.88</v>
      </c>
      <c r="D125" s="35">
        <v>790666.88</v>
      </c>
      <c r="E125" s="35">
        <v>0</v>
      </c>
      <c r="F125" s="34"/>
    </row>
    <row r="126" spans="2:6">
      <c r="B126" s="28" t="s">
        <v>97</v>
      </c>
      <c r="C126" s="35">
        <v>63288.46</v>
      </c>
      <c r="D126" s="35">
        <v>63288.46</v>
      </c>
      <c r="E126" s="35">
        <v>0</v>
      </c>
      <c r="F126" s="34"/>
    </row>
    <row r="127" spans="2:6">
      <c r="B127" s="28" t="s">
        <v>98</v>
      </c>
      <c r="C127" s="35">
        <v>4002377.53</v>
      </c>
      <c r="D127" s="35">
        <v>3998661.23</v>
      </c>
      <c r="E127" s="35">
        <v>-3716.3</v>
      </c>
      <c r="F127" s="34"/>
    </row>
    <row r="128" spans="2:6">
      <c r="B128" s="28" t="s">
        <v>99</v>
      </c>
      <c r="C128" s="35">
        <v>10879.93</v>
      </c>
      <c r="D128" s="35">
        <v>10879.93</v>
      </c>
      <c r="E128" s="35">
        <v>0</v>
      </c>
      <c r="F128" s="34"/>
    </row>
    <row r="129" spans="2:6">
      <c r="B129" s="28" t="s">
        <v>100</v>
      </c>
      <c r="C129" s="35">
        <v>885985.29</v>
      </c>
      <c r="D129" s="35">
        <v>881792.27</v>
      </c>
      <c r="E129" s="35">
        <v>-4193.0200000000004</v>
      </c>
      <c r="F129" s="34"/>
    </row>
    <row r="130" spans="2:6">
      <c r="B130" s="28"/>
      <c r="C130" s="35"/>
      <c r="D130" s="35"/>
      <c r="E130" s="35"/>
      <c r="F130" s="34"/>
    </row>
    <row r="131" spans="2:6">
      <c r="B131" s="28"/>
      <c r="C131" s="35"/>
      <c r="D131" s="35"/>
      <c r="E131" s="35"/>
      <c r="F131" s="34"/>
    </row>
    <row r="132" spans="2:6">
      <c r="B132" s="26" t="s">
        <v>101</v>
      </c>
      <c r="C132" s="35"/>
      <c r="D132" s="35"/>
      <c r="E132" s="35"/>
      <c r="F132" s="34">
        <v>0</v>
      </c>
    </row>
    <row r="133" spans="2:6">
      <c r="B133" s="28" t="s">
        <v>102</v>
      </c>
      <c r="C133" s="35">
        <v>-8814120.5899999999</v>
      </c>
      <c r="D133" s="35">
        <v>-8814120.5899999999</v>
      </c>
      <c r="E133" s="35">
        <v>0</v>
      </c>
      <c r="F133" s="34" t="s">
        <v>103</v>
      </c>
    </row>
    <row r="134" spans="2:6">
      <c r="B134" s="28" t="s">
        <v>104</v>
      </c>
      <c r="C134" s="35">
        <v>-11489825.57</v>
      </c>
      <c r="D134" s="35">
        <v>-11478094.220000001</v>
      </c>
      <c r="E134" s="35">
        <v>11731.35</v>
      </c>
      <c r="F134" s="34" t="s">
        <v>103</v>
      </c>
    </row>
    <row r="135" spans="2:6">
      <c r="B135" s="28" t="s">
        <v>105</v>
      </c>
      <c r="C135" s="35">
        <v>-347788</v>
      </c>
      <c r="D135" s="35">
        <v>-347788</v>
      </c>
      <c r="E135" s="35">
        <v>0</v>
      </c>
      <c r="F135" s="34" t="s">
        <v>103</v>
      </c>
    </row>
    <row r="136" spans="2:6">
      <c r="B136" s="28" t="s">
        <v>106</v>
      </c>
      <c r="C136" s="35">
        <v>-801809.83</v>
      </c>
      <c r="D136" s="35">
        <v>-797695.45</v>
      </c>
      <c r="E136" s="35">
        <v>4114.38</v>
      </c>
      <c r="F136" s="34" t="s">
        <v>103</v>
      </c>
    </row>
    <row r="137" spans="2:6">
      <c r="B137" s="28" t="s">
        <v>107</v>
      </c>
      <c r="C137" s="35">
        <v>-85889083.689999998</v>
      </c>
      <c r="D137" s="35">
        <v>-85868080.239999995</v>
      </c>
      <c r="E137" s="35">
        <v>21003.45</v>
      </c>
      <c r="F137" s="34" t="s">
        <v>103</v>
      </c>
    </row>
    <row r="138" spans="2:6">
      <c r="B138" s="28" t="s">
        <v>108</v>
      </c>
      <c r="C138" s="35">
        <v>-6151687.3300000001</v>
      </c>
      <c r="D138" s="35">
        <v>-6150342.3300000001</v>
      </c>
      <c r="E138" s="35">
        <v>1345</v>
      </c>
      <c r="F138" s="34" t="s">
        <v>103</v>
      </c>
    </row>
    <row r="139" spans="2:6">
      <c r="B139" s="28" t="s">
        <v>109</v>
      </c>
      <c r="C139" s="35">
        <v>-2327555.0699999998</v>
      </c>
      <c r="D139" s="35">
        <v>-2327555.0699999998</v>
      </c>
      <c r="E139" s="35">
        <v>0</v>
      </c>
      <c r="F139" s="34" t="s">
        <v>103</v>
      </c>
    </row>
    <row r="140" spans="2:6">
      <c r="B140" s="28" t="s">
        <v>110</v>
      </c>
      <c r="C140" s="35">
        <v>-1516</v>
      </c>
      <c r="D140" s="35">
        <v>-1516</v>
      </c>
      <c r="E140" s="35">
        <v>0</v>
      </c>
      <c r="F140" s="34" t="s">
        <v>103</v>
      </c>
    </row>
    <row r="141" spans="2:6">
      <c r="B141" s="28" t="s">
        <v>111</v>
      </c>
      <c r="C141" s="35">
        <v>-246394</v>
      </c>
      <c r="D141" s="35">
        <v>-246394</v>
      </c>
      <c r="E141" s="35">
        <v>0</v>
      </c>
      <c r="F141" s="34" t="s">
        <v>103</v>
      </c>
    </row>
    <row r="142" spans="2:6">
      <c r="B142" s="28" t="s">
        <v>112</v>
      </c>
      <c r="C142" s="35">
        <v>-33132870.48</v>
      </c>
      <c r="D142" s="35">
        <v>-33126998.48</v>
      </c>
      <c r="E142" s="35">
        <v>5872</v>
      </c>
      <c r="F142" s="34" t="s">
        <v>103</v>
      </c>
    </row>
    <row r="143" spans="2:6">
      <c r="B143" s="28" t="s">
        <v>113</v>
      </c>
      <c r="C143" s="35">
        <v>-3515</v>
      </c>
      <c r="D143" s="35">
        <v>-3515</v>
      </c>
      <c r="E143" s="35">
        <v>0</v>
      </c>
      <c r="F143" s="34" t="s">
        <v>103</v>
      </c>
    </row>
    <row r="144" spans="2:6">
      <c r="B144" s="28" t="s">
        <v>114</v>
      </c>
      <c r="C144" s="35">
        <v>-2179564.56</v>
      </c>
      <c r="D144" s="35">
        <v>-2179564.56</v>
      </c>
      <c r="E144" s="35">
        <v>0</v>
      </c>
      <c r="F144" s="34" t="s">
        <v>103</v>
      </c>
    </row>
    <row r="145" spans="2:6">
      <c r="B145" s="28" t="s">
        <v>115</v>
      </c>
      <c r="C145" s="35">
        <v>-14894872.4</v>
      </c>
      <c r="D145" s="35">
        <v>-14894872.4</v>
      </c>
      <c r="E145" s="35">
        <v>0</v>
      </c>
      <c r="F145" s="34" t="s">
        <v>103</v>
      </c>
    </row>
    <row r="146" spans="2:6">
      <c r="B146" s="28" t="s">
        <v>116</v>
      </c>
      <c r="C146" s="35">
        <v>-16339</v>
      </c>
      <c r="D146" s="35">
        <v>-16339</v>
      </c>
      <c r="E146" s="35">
        <v>0</v>
      </c>
      <c r="F146" s="34" t="s">
        <v>103</v>
      </c>
    </row>
    <row r="147" spans="2:6">
      <c r="B147" s="28" t="s">
        <v>117</v>
      </c>
      <c r="C147" s="35">
        <v>-43527</v>
      </c>
      <c r="D147" s="35">
        <v>-43527</v>
      </c>
      <c r="E147" s="35">
        <v>0</v>
      </c>
      <c r="F147" s="34" t="s">
        <v>103</v>
      </c>
    </row>
    <row r="148" spans="2:6">
      <c r="B148" s="28" t="s">
        <v>118</v>
      </c>
      <c r="C148" s="35">
        <v>-8408433.5199999996</v>
      </c>
      <c r="D148" s="35">
        <v>-8406907.5199999996</v>
      </c>
      <c r="E148" s="35">
        <v>1526</v>
      </c>
      <c r="F148" s="34" t="s">
        <v>103</v>
      </c>
    </row>
    <row r="149" spans="2:6">
      <c r="B149" s="28" t="s">
        <v>119</v>
      </c>
      <c r="C149" s="35">
        <v>-5056</v>
      </c>
      <c r="D149" s="35">
        <v>-5056</v>
      </c>
      <c r="E149" s="35">
        <v>0</v>
      </c>
      <c r="F149" s="34" t="s">
        <v>103</v>
      </c>
    </row>
    <row r="150" spans="2:6">
      <c r="B150" s="28" t="s">
        <v>120</v>
      </c>
      <c r="C150" s="35">
        <v>-1282993.99</v>
      </c>
      <c r="D150" s="35">
        <v>-1282993.99</v>
      </c>
      <c r="E150" s="35">
        <v>0</v>
      </c>
      <c r="F150" s="34" t="s">
        <v>103</v>
      </c>
    </row>
    <row r="151" spans="2:6">
      <c r="B151" s="28" t="s">
        <v>121</v>
      </c>
      <c r="C151" s="35">
        <v>-546488.93999999994</v>
      </c>
      <c r="D151" s="35">
        <v>-546488.93999999994</v>
      </c>
      <c r="E151" s="35">
        <v>0</v>
      </c>
      <c r="F151" s="34" t="s">
        <v>103</v>
      </c>
    </row>
    <row r="152" spans="2:6">
      <c r="B152" s="28" t="s">
        <v>122</v>
      </c>
      <c r="C152" s="35">
        <v>-911712.87</v>
      </c>
      <c r="D152" s="35">
        <v>-911712.87</v>
      </c>
      <c r="E152" s="35">
        <v>0</v>
      </c>
      <c r="F152" s="34" t="s">
        <v>103</v>
      </c>
    </row>
    <row r="153" spans="2:6">
      <c r="B153" s="28" t="s">
        <v>123</v>
      </c>
      <c r="C153" s="35">
        <v>-3190163.19</v>
      </c>
      <c r="D153" s="35">
        <v>-3186792.19</v>
      </c>
      <c r="E153" s="35">
        <v>3371</v>
      </c>
      <c r="F153" s="34" t="s">
        <v>103</v>
      </c>
    </row>
    <row r="154" spans="2:6" ht="15">
      <c r="B154" s="58"/>
      <c r="C154" s="36"/>
      <c r="D154" s="59"/>
      <c r="E154" s="59"/>
      <c r="F154" s="36">
        <v>0</v>
      </c>
    </row>
    <row r="155" spans="2:6">
      <c r="C155" s="32">
        <f>SUM(C90:C154)</f>
        <v>810418652.92999935</v>
      </c>
      <c r="D155" s="32">
        <f>SUM(D90:D154)</f>
        <v>874618395.39999986</v>
      </c>
      <c r="E155" s="32">
        <f>SUM(E90:E154)</f>
        <v>64199742.470000014</v>
      </c>
      <c r="F155" s="60"/>
    </row>
    <row r="156" spans="2:6">
      <c r="D156" s="61"/>
      <c r="E156" s="61"/>
    </row>
    <row r="157" spans="2:6">
      <c r="D157" s="61"/>
      <c r="E157" s="61"/>
    </row>
    <row r="158" spans="2:6">
      <c r="B158" s="22" t="s">
        <v>124</v>
      </c>
      <c r="C158" s="23" t="s">
        <v>58</v>
      </c>
      <c r="D158" s="23" t="s">
        <v>59</v>
      </c>
      <c r="E158" s="23" t="s">
        <v>60</v>
      </c>
      <c r="F158" s="23" t="s">
        <v>61</v>
      </c>
    </row>
    <row r="159" spans="2:6">
      <c r="B159" s="24" t="s">
        <v>125</v>
      </c>
      <c r="C159" s="25"/>
      <c r="D159" s="25"/>
      <c r="E159" s="25"/>
      <c r="F159" s="25"/>
    </row>
    <row r="160" spans="2:6">
      <c r="B160" s="40" t="s">
        <v>45</v>
      </c>
      <c r="C160" s="27"/>
      <c r="D160" s="27"/>
      <c r="E160" s="27"/>
      <c r="F160" s="27"/>
    </row>
    <row r="161" spans="2:6">
      <c r="B161" s="26" t="s">
        <v>126</v>
      </c>
      <c r="C161" s="27"/>
      <c r="D161" s="27"/>
      <c r="E161" s="27"/>
      <c r="F161" s="27"/>
    </row>
    <row r="162" spans="2:6">
      <c r="B162" s="26"/>
      <c r="C162" s="27"/>
      <c r="D162" s="27"/>
      <c r="E162" s="27"/>
      <c r="F162" s="27"/>
    </row>
    <row r="163" spans="2:6">
      <c r="B163" s="26"/>
      <c r="C163" s="27"/>
      <c r="D163" s="27"/>
      <c r="E163" s="27"/>
      <c r="F163" s="27"/>
    </row>
    <row r="164" spans="2:6" ht="15">
      <c r="B164" s="58"/>
      <c r="C164" s="31"/>
      <c r="D164" s="31"/>
      <c r="E164" s="31"/>
      <c r="F164" s="31"/>
    </row>
    <row r="165" spans="2:6">
      <c r="C165" s="23">
        <f>SUM(C163:C164)</f>
        <v>0</v>
      </c>
      <c r="D165" s="23">
        <f>SUM(D163:D164)</f>
        <v>0</v>
      </c>
      <c r="E165" s="23">
        <f>SUM(E163:E164)</f>
        <v>0</v>
      </c>
      <c r="F165" s="60"/>
    </row>
    <row r="168" spans="2:6">
      <c r="B168" s="22" t="s">
        <v>127</v>
      </c>
      <c r="C168" s="23" t="s">
        <v>8</v>
      </c>
    </row>
    <row r="169" spans="2:6">
      <c r="B169" s="24" t="s">
        <v>128</v>
      </c>
      <c r="C169" s="25"/>
    </row>
    <row r="170" spans="2:6">
      <c r="B170" s="26"/>
      <c r="C170" s="27"/>
    </row>
    <row r="171" spans="2:6">
      <c r="B171" s="30"/>
      <c r="C171" s="31"/>
    </row>
    <row r="172" spans="2:6">
      <c r="C172" s="23">
        <f>SUM(C170:C171)</f>
        <v>0</v>
      </c>
    </row>
    <row r="173" spans="2:6" ht="15">
      <c r="B173"/>
    </row>
    <row r="175" spans="2:6">
      <c r="B175" s="62" t="s">
        <v>129</v>
      </c>
      <c r="C175" s="63" t="s">
        <v>8</v>
      </c>
      <c r="D175" s="64" t="s">
        <v>130</v>
      </c>
    </row>
    <row r="176" spans="2:6">
      <c r="B176" s="65"/>
      <c r="C176" s="66"/>
      <c r="D176" s="67"/>
    </row>
    <row r="177" spans="2:6">
      <c r="B177" s="68" t="s">
        <v>131</v>
      </c>
      <c r="C177" s="69">
        <v>96169.01</v>
      </c>
      <c r="D177" s="70"/>
    </row>
    <row r="178" spans="2:6">
      <c r="B178" s="40"/>
      <c r="C178" s="71"/>
      <c r="D178" s="71"/>
    </row>
    <row r="179" spans="2:6">
      <c r="B179" s="72"/>
      <c r="C179" s="71"/>
      <c r="D179" s="71"/>
    </row>
    <row r="180" spans="2:6">
      <c r="B180" s="73"/>
      <c r="C180" s="74"/>
      <c r="D180" s="74"/>
    </row>
    <row r="181" spans="2:6">
      <c r="C181" s="23">
        <f>SUM(C179:C180)</f>
        <v>0</v>
      </c>
      <c r="D181" s="23"/>
    </row>
    <row r="185" spans="2:6">
      <c r="B185" s="16" t="s">
        <v>132</v>
      </c>
    </row>
    <row r="187" spans="2:6">
      <c r="B187" s="62" t="s">
        <v>133</v>
      </c>
      <c r="C187" s="63" t="s">
        <v>8</v>
      </c>
      <c r="D187" s="23" t="s">
        <v>27</v>
      </c>
      <c r="E187" s="23" t="s">
        <v>28</v>
      </c>
      <c r="F187" s="23" t="s">
        <v>29</v>
      </c>
    </row>
    <row r="188" spans="2:6">
      <c r="B188" s="24" t="s">
        <v>134</v>
      </c>
      <c r="C188" s="56"/>
      <c r="D188" s="56"/>
      <c r="E188" s="56"/>
      <c r="F188" s="56"/>
    </row>
    <row r="189" spans="2:6">
      <c r="B189" s="28" t="s">
        <v>135</v>
      </c>
      <c r="C189" s="35">
        <v>7795.15</v>
      </c>
      <c r="D189" s="35">
        <v>7795.15</v>
      </c>
      <c r="E189" s="35"/>
      <c r="F189" s="35"/>
    </row>
    <row r="190" spans="2:6">
      <c r="B190" s="28" t="s">
        <v>136</v>
      </c>
      <c r="C190" s="35">
        <v>9111934.75</v>
      </c>
      <c r="D190" s="35">
        <v>9111934.75</v>
      </c>
      <c r="E190" s="35"/>
      <c r="F190" s="35"/>
    </row>
    <row r="191" spans="2:6">
      <c r="B191" s="28" t="s">
        <v>137</v>
      </c>
      <c r="C191" s="35">
        <v>4515836.29</v>
      </c>
      <c r="D191" s="35">
        <v>4515836.29</v>
      </c>
      <c r="E191" s="35"/>
      <c r="F191" s="35"/>
    </row>
    <row r="192" spans="2:6">
      <c r="B192" s="28" t="s">
        <v>138</v>
      </c>
      <c r="C192" s="35">
        <v>9572099.7799999993</v>
      </c>
      <c r="D192" s="35">
        <v>9572099.7799999993</v>
      </c>
      <c r="E192" s="35"/>
      <c r="F192" s="35"/>
    </row>
    <row r="193" spans="2:6">
      <c r="B193" s="28" t="s">
        <v>139</v>
      </c>
      <c r="C193" s="35">
        <v>5760085.6299999999</v>
      </c>
      <c r="D193" s="35">
        <v>5760085.6299999999</v>
      </c>
      <c r="E193" s="35"/>
      <c r="F193" s="35"/>
    </row>
    <row r="194" spans="2:6">
      <c r="B194" s="28" t="s">
        <v>140</v>
      </c>
      <c r="C194" s="35">
        <v>6105.88</v>
      </c>
      <c r="D194" s="35">
        <v>6105.88</v>
      </c>
      <c r="E194" s="35"/>
      <c r="F194" s="35"/>
    </row>
    <row r="195" spans="2:6">
      <c r="B195" s="28" t="s">
        <v>141</v>
      </c>
      <c r="C195" s="35">
        <v>8820.14</v>
      </c>
      <c r="D195" s="35">
        <v>8820.14</v>
      </c>
      <c r="E195" s="35"/>
      <c r="F195" s="35"/>
    </row>
    <row r="196" spans="2:6">
      <c r="B196" s="28" t="s">
        <v>142</v>
      </c>
      <c r="C196" s="35">
        <v>881.25</v>
      </c>
      <c r="D196" s="35">
        <v>881.25</v>
      </c>
      <c r="E196" s="35"/>
      <c r="F196" s="35"/>
    </row>
    <row r="197" spans="2:6">
      <c r="B197" s="28" t="s">
        <v>143</v>
      </c>
      <c r="C197" s="35">
        <v>400.47</v>
      </c>
      <c r="D197" s="35">
        <v>400.47</v>
      </c>
      <c r="E197" s="35"/>
      <c r="F197" s="35"/>
    </row>
    <row r="198" spans="2:6">
      <c r="B198" s="28" t="s">
        <v>144</v>
      </c>
      <c r="C198" s="35">
        <v>1666024.35</v>
      </c>
      <c r="D198" s="35">
        <v>1666024.35</v>
      </c>
      <c r="E198" s="35"/>
      <c r="F198" s="35"/>
    </row>
    <row r="199" spans="2:6">
      <c r="B199" s="28" t="s">
        <v>145</v>
      </c>
      <c r="C199" s="35">
        <v>19930.990000000002</v>
      </c>
      <c r="D199" s="35">
        <v>19930.990000000002</v>
      </c>
      <c r="E199" s="35"/>
      <c r="F199" s="35"/>
    </row>
    <row r="200" spans="2:6">
      <c r="B200" s="28" t="s">
        <v>146</v>
      </c>
      <c r="C200" s="35">
        <v>764233.39</v>
      </c>
      <c r="D200" s="35">
        <v>764233.39</v>
      </c>
      <c r="E200" s="35"/>
      <c r="F200" s="35"/>
    </row>
    <row r="201" spans="2:6">
      <c r="B201" s="28" t="s">
        <v>147</v>
      </c>
      <c r="C201" s="35">
        <v>29888439.460000001</v>
      </c>
      <c r="D201" s="35">
        <v>29888439.460000001</v>
      </c>
      <c r="E201" s="35"/>
      <c r="F201" s="35"/>
    </row>
    <row r="202" spans="2:6">
      <c r="B202" s="28" t="s">
        <v>148</v>
      </c>
      <c r="C202" s="35">
        <v>28175990.620000001</v>
      </c>
      <c r="D202" s="35">
        <v>28175990.620000001</v>
      </c>
      <c r="E202" s="35"/>
      <c r="F202" s="35"/>
    </row>
    <row r="203" spans="2:6">
      <c r="B203" s="28" t="s">
        <v>149</v>
      </c>
      <c r="C203" s="35">
        <v>23280.04</v>
      </c>
      <c r="D203" s="35">
        <v>23280.04</v>
      </c>
      <c r="E203" s="35"/>
      <c r="F203" s="35"/>
    </row>
    <row r="204" spans="2:6">
      <c r="B204" s="28" t="s">
        <v>150</v>
      </c>
      <c r="C204" s="35">
        <v>500</v>
      </c>
      <c r="D204" s="35">
        <v>500</v>
      </c>
      <c r="E204" s="35"/>
      <c r="F204" s="35"/>
    </row>
    <row r="205" spans="2:6">
      <c r="B205" s="28" t="s">
        <v>151</v>
      </c>
      <c r="C205" s="35">
        <v>5682052.3099999996</v>
      </c>
      <c r="D205" s="35">
        <v>5682052.3099999996</v>
      </c>
      <c r="E205" s="35"/>
      <c r="F205" s="35"/>
    </row>
    <row r="206" spans="2:6">
      <c r="B206" s="28" t="s">
        <v>152</v>
      </c>
      <c r="C206" s="35">
        <v>2914.98</v>
      </c>
      <c r="D206" s="35">
        <v>2914.98</v>
      </c>
      <c r="E206" s="35"/>
      <c r="F206" s="35"/>
    </row>
    <row r="207" spans="2:6">
      <c r="B207" s="28" t="s">
        <v>153</v>
      </c>
      <c r="C207" s="35">
        <v>672.97</v>
      </c>
      <c r="D207" s="35">
        <v>672.97</v>
      </c>
      <c r="E207" s="35"/>
      <c r="F207" s="35"/>
    </row>
    <row r="208" spans="2:6">
      <c r="B208" s="28" t="s">
        <v>154</v>
      </c>
      <c r="C208" s="35">
        <v>374351.3</v>
      </c>
      <c r="D208" s="35">
        <v>374351.3</v>
      </c>
      <c r="E208" s="35"/>
      <c r="F208" s="35"/>
    </row>
    <row r="209" spans="2:6">
      <c r="B209" s="28" t="s">
        <v>155</v>
      </c>
      <c r="C209" s="35">
        <v>20.13</v>
      </c>
      <c r="D209" s="35">
        <v>20.13</v>
      </c>
      <c r="E209" s="35"/>
      <c r="F209" s="35"/>
    </row>
    <row r="210" spans="2:6">
      <c r="B210" s="28" t="s">
        <v>156</v>
      </c>
      <c r="C210" s="35">
        <v>28762</v>
      </c>
      <c r="D210" s="35">
        <v>28762</v>
      </c>
      <c r="E210" s="35"/>
      <c r="F210" s="35"/>
    </row>
    <row r="211" spans="2:6">
      <c r="B211" s="28" t="s">
        <v>157</v>
      </c>
      <c r="C211" s="35">
        <v>747.73</v>
      </c>
      <c r="D211" s="35">
        <v>747.73</v>
      </c>
      <c r="E211" s="35"/>
      <c r="F211" s="35"/>
    </row>
    <row r="212" spans="2:6">
      <c r="B212" s="28" t="s">
        <v>158</v>
      </c>
      <c r="C212" s="35">
        <v>187205.98</v>
      </c>
      <c r="D212" s="35">
        <v>187205.98</v>
      </c>
      <c r="E212" s="35"/>
      <c r="F212" s="35"/>
    </row>
    <row r="213" spans="2:6">
      <c r="B213" s="28" t="s">
        <v>159</v>
      </c>
      <c r="C213" s="35">
        <v>1446875.64</v>
      </c>
      <c r="D213" s="35">
        <v>1446875.64</v>
      </c>
      <c r="E213" s="35"/>
      <c r="F213" s="35"/>
    </row>
    <row r="214" spans="2:6">
      <c r="B214" s="28" t="s">
        <v>160</v>
      </c>
      <c r="C214" s="35">
        <v>12109.09</v>
      </c>
      <c r="D214" s="35">
        <v>12109.09</v>
      </c>
      <c r="E214" s="35"/>
      <c r="F214" s="35"/>
    </row>
    <row r="215" spans="2:6">
      <c r="B215" s="28"/>
      <c r="C215" s="35"/>
      <c r="D215" s="35"/>
      <c r="E215" s="35"/>
      <c r="F215" s="35"/>
    </row>
    <row r="216" spans="2:6">
      <c r="B216" s="28"/>
      <c r="C216" s="35"/>
      <c r="D216" s="35"/>
      <c r="E216" s="35"/>
      <c r="F216" s="35"/>
    </row>
    <row r="217" spans="2:6">
      <c r="B217" s="30"/>
      <c r="C217" s="59"/>
      <c r="D217" s="59"/>
      <c r="E217" s="59"/>
      <c r="F217" s="59"/>
    </row>
    <row r="218" spans="2:6">
      <c r="C218" s="75">
        <f>SUM(C189:C217)</f>
        <v>97258070.320000023</v>
      </c>
      <c r="D218" s="75">
        <f>SUM(D189:D217)</f>
        <v>97258070.320000023</v>
      </c>
      <c r="E218" s="75">
        <f>SUM(E189:E217)</f>
        <v>0</v>
      </c>
      <c r="F218" s="75">
        <f>SUM(F189:F217)</f>
        <v>0</v>
      </c>
    </row>
    <row r="222" spans="2:6">
      <c r="B222" s="62" t="s">
        <v>161</v>
      </c>
      <c r="C222" s="63" t="s">
        <v>8</v>
      </c>
      <c r="D222" s="23" t="s">
        <v>162</v>
      </c>
      <c r="E222" s="23" t="s">
        <v>130</v>
      </c>
    </row>
    <row r="223" spans="2:6">
      <c r="B223" s="76" t="s">
        <v>163</v>
      </c>
      <c r="C223" s="77"/>
      <c r="D223" s="78"/>
      <c r="E223" s="79"/>
    </row>
    <row r="224" spans="2:6">
      <c r="B224" s="80" t="s">
        <v>45</v>
      </c>
      <c r="C224" s="81"/>
      <c r="D224" s="82"/>
      <c r="E224" s="83"/>
    </row>
    <row r="225" spans="2:5">
      <c r="B225" s="84"/>
      <c r="C225" s="85"/>
      <c r="D225" s="86"/>
      <c r="E225" s="87"/>
    </row>
    <row r="226" spans="2:5">
      <c r="C226" s="23">
        <f>SUM(C224:C225)</f>
        <v>0</v>
      </c>
      <c r="D226" s="88"/>
      <c r="E226" s="89"/>
    </row>
    <row r="229" spans="2:5" ht="25.5">
      <c r="B229" s="62" t="s">
        <v>164</v>
      </c>
      <c r="C229" s="63" t="s">
        <v>8</v>
      </c>
      <c r="D229" s="23" t="s">
        <v>162</v>
      </c>
      <c r="E229" s="23" t="s">
        <v>130</v>
      </c>
    </row>
    <row r="230" spans="2:5">
      <c r="B230" s="76" t="s">
        <v>165</v>
      </c>
      <c r="C230" s="77"/>
      <c r="D230" s="78"/>
      <c r="E230" s="79"/>
    </row>
    <row r="231" spans="2:5">
      <c r="B231" s="90" t="s">
        <v>166</v>
      </c>
      <c r="C231" s="91">
        <v>4548.45</v>
      </c>
      <c r="D231" s="82"/>
      <c r="E231" s="83"/>
    </row>
    <row r="232" spans="2:5">
      <c r="B232" s="84"/>
      <c r="C232" s="85"/>
      <c r="D232" s="86"/>
      <c r="E232" s="87"/>
    </row>
    <row r="233" spans="2:5">
      <c r="C233" s="23">
        <f>SUM(C231:C232)</f>
        <v>4548.45</v>
      </c>
      <c r="D233" s="88"/>
      <c r="E233" s="89"/>
    </row>
    <row r="234" spans="2:5" ht="15">
      <c r="B234"/>
    </row>
    <row r="236" spans="2:5">
      <c r="B236" s="62" t="s">
        <v>167</v>
      </c>
      <c r="C236" s="63" t="s">
        <v>8</v>
      </c>
      <c r="D236" s="23" t="s">
        <v>162</v>
      </c>
      <c r="E236" s="23" t="s">
        <v>130</v>
      </c>
    </row>
    <row r="237" spans="2:5">
      <c r="B237" s="76" t="s">
        <v>168</v>
      </c>
      <c r="C237" s="77"/>
      <c r="D237" s="78"/>
      <c r="E237" s="79"/>
    </row>
    <row r="238" spans="2:5">
      <c r="B238" s="80" t="s">
        <v>45</v>
      </c>
      <c r="C238" s="81"/>
      <c r="D238" s="82"/>
      <c r="E238" s="83"/>
    </row>
    <row r="239" spans="2:5">
      <c r="B239" s="84"/>
      <c r="C239" s="85"/>
      <c r="D239" s="86"/>
      <c r="E239" s="87"/>
    </row>
    <row r="240" spans="2:5">
      <c r="C240" s="23">
        <f>SUM(C238:C239)</f>
        <v>0</v>
      </c>
      <c r="D240" s="88"/>
      <c r="E240" s="89"/>
    </row>
    <row r="243" spans="2:5">
      <c r="B243" s="62" t="s">
        <v>169</v>
      </c>
      <c r="C243" s="63" t="s">
        <v>8</v>
      </c>
      <c r="D243" s="92" t="s">
        <v>162</v>
      </c>
      <c r="E243" s="92" t="s">
        <v>49</v>
      </c>
    </row>
    <row r="244" spans="2:5">
      <c r="B244" s="76" t="s">
        <v>170</v>
      </c>
      <c r="C244" s="25"/>
      <c r="D244" s="25">
        <v>0</v>
      </c>
      <c r="E244" s="25">
        <v>0</v>
      </c>
    </row>
    <row r="245" spans="2:5">
      <c r="B245" s="28" t="s">
        <v>171</v>
      </c>
      <c r="C245" s="29">
        <v>1453020</v>
      </c>
      <c r="D245" s="27">
        <v>0</v>
      </c>
      <c r="E245" s="27">
        <v>0</v>
      </c>
    </row>
    <row r="246" spans="2:5">
      <c r="B246" s="30"/>
      <c r="C246" s="93"/>
      <c r="D246" s="93">
        <v>0</v>
      </c>
      <c r="E246" s="93">
        <v>0</v>
      </c>
    </row>
    <row r="247" spans="2:5">
      <c r="C247" s="32">
        <f>SUM(C245:C246)</f>
        <v>1453020</v>
      </c>
      <c r="D247" s="88"/>
      <c r="E247" s="89"/>
    </row>
    <row r="251" spans="2:5">
      <c r="B251" s="16" t="s">
        <v>172</v>
      </c>
    </row>
    <row r="252" spans="2:5">
      <c r="B252" s="16"/>
    </row>
    <row r="253" spans="2:5">
      <c r="B253" s="16" t="s">
        <v>173</v>
      </c>
    </row>
    <row r="255" spans="2:5">
      <c r="B255" s="94" t="s">
        <v>174</v>
      </c>
      <c r="C255" s="95" t="s">
        <v>8</v>
      </c>
      <c r="D255" s="23" t="s">
        <v>175</v>
      </c>
      <c r="E255" s="23" t="s">
        <v>49</v>
      </c>
    </row>
    <row r="256" spans="2:5">
      <c r="B256" s="24" t="s">
        <v>176</v>
      </c>
      <c r="C256" s="56"/>
      <c r="D256" s="56"/>
      <c r="E256" s="56"/>
    </row>
    <row r="257" spans="2:5">
      <c r="B257" s="28" t="s">
        <v>177</v>
      </c>
      <c r="C257" s="35">
        <v>11525</v>
      </c>
      <c r="D257" s="34"/>
      <c r="E257" s="34"/>
    </row>
    <row r="258" spans="2:5">
      <c r="B258" s="28" t="s">
        <v>178</v>
      </c>
      <c r="C258" s="35">
        <v>31984</v>
      </c>
      <c r="D258" s="34"/>
      <c r="E258" s="34"/>
    </row>
    <row r="259" spans="2:5">
      <c r="B259" s="28" t="s">
        <v>179</v>
      </c>
      <c r="C259" s="35">
        <v>29985442</v>
      </c>
      <c r="D259" s="34"/>
      <c r="E259" s="34"/>
    </row>
    <row r="260" spans="2:5">
      <c r="B260" s="28" t="s">
        <v>180</v>
      </c>
      <c r="C260" s="35">
        <v>1328562</v>
      </c>
      <c r="D260" s="34"/>
      <c r="E260" s="34"/>
    </row>
    <row r="261" spans="2:5">
      <c r="B261" s="28" t="s">
        <v>181</v>
      </c>
      <c r="C261" s="35">
        <v>124568.97</v>
      </c>
      <c r="D261" s="34"/>
      <c r="E261" s="34"/>
    </row>
    <row r="262" spans="2:5">
      <c r="B262" s="28" t="s">
        <v>182</v>
      </c>
      <c r="C262" s="35">
        <v>4391402</v>
      </c>
      <c r="D262" s="34"/>
      <c r="E262" s="34"/>
    </row>
    <row r="263" spans="2:5">
      <c r="B263" s="28" t="s">
        <v>183</v>
      </c>
      <c r="C263" s="35">
        <v>310068</v>
      </c>
      <c r="D263" s="34"/>
      <c r="E263" s="34"/>
    </row>
    <row r="264" spans="2:5">
      <c r="B264" s="28" t="s">
        <v>184</v>
      </c>
      <c r="C264" s="35">
        <v>55911.68</v>
      </c>
      <c r="D264" s="34"/>
      <c r="E264" s="34"/>
    </row>
    <row r="265" spans="2:5">
      <c r="B265" s="28" t="s">
        <v>185</v>
      </c>
      <c r="C265" s="35">
        <v>137084.45000000001</v>
      </c>
      <c r="D265" s="34"/>
      <c r="E265" s="34"/>
    </row>
    <row r="266" spans="2:5">
      <c r="B266" s="28" t="s">
        <v>186</v>
      </c>
      <c r="C266" s="35">
        <v>20000</v>
      </c>
      <c r="D266" s="34"/>
      <c r="E266" s="34"/>
    </row>
    <row r="267" spans="2:5">
      <c r="B267" s="28" t="s">
        <v>187</v>
      </c>
      <c r="C267" s="35">
        <v>428797.42</v>
      </c>
      <c r="D267" s="34"/>
      <c r="E267" s="34"/>
    </row>
    <row r="268" spans="2:5">
      <c r="B268" s="28" t="s">
        <v>188</v>
      </c>
      <c r="C268" s="35">
        <v>63052</v>
      </c>
      <c r="D268" s="34"/>
      <c r="E268" s="34"/>
    </row>
    <row r="269" spans="2:5">
      <c r="B269" s="28" t="s">
        <v>189</v>
      </c>
      <c r="C269" s="35">
        <v>931.04</v>
      </c>
      <c r="D269" s="34"/>
      <c r="E269" s="34"/>
    </row>
    <row r="270" spans="2:5">
      <c r="B270" s="28"/>
      <c r="C270" s="35"/>
      <c r="D270" s="34"/>
      <c r="E270" s="34"/>
    </row>
    <row r="271" spans="2:5" ht="25.5">
      <c r="B271" s="96" t="s">
        <v>190</v>
      </c>
      <c r="C271" s="34"/>
      <c r="D271" s="34"/>
      <c r="E271" s="34"/>
    </row>
    <row r="272" spans="2:5">
      <c r="B272" s="28" t="s">
        <v>191</v>
      </c>
      <c r="C272" s="35">
        <v>2552488.9500000002</v>
      </c>
      <c r="D272" s="34"/>
      <c r="E272" s="34"/>
    </row>
    <row r="273" spans="2:5">
      <c r="B273" s="28" t="s">
        <v>192</v>
      </c>
      <c r="C273" s="35">
        <v>311142090.68000001</v>
      </c>
      <c r="D273" s="34"/>
      <c r="E273" s="34"/>
    </row>
    <row r="274" spans="2:5">
      <c r="B274" s="28" t="s">
        <v>193</v>
      </c>
      <c r="C274" s="35">
        <v>11549498.359999999</v>
      </c>
      <c r="D274" s="34"/>
      <c r="E274" s="34"/>
    </row>
    <row r="275" spans="2:5">
      <c r="B275" s="28" t="s">
        <v>194</v>
      </c>
      <c r="C275" s="35">
        <v>30608787.539999999</v>
      </c>
      <c r="D275" s="34"/>
      <c r="E275" s="34"/>
    </row>
    <row r="276" spans="2:5">
      <c r="B276" s="28" t="s">
        <v>195</v>
      </c>
      <c r="C276" s="35">
        <v>213473.93</v>
      </c>
      <c r="D276" s="34"/>
      <c r="E276" s="34"/>
    </row>
    <row r="277" spans="2:5">
      <c r="B277" s="28" t="s">
        <v>196</v>
      </c>
      <c r="C277" s="35">
        <v>131671.93</v>
      </c>
      <c r="D277" s="34"/>
      <c r="E277" s="34"/>
    </row>
    <row r="278" spans="2:5">
      <c r="B278" s="28"/>
      <c r="C278" s="35"/>
      <c r="D278" s="34"/>
      <c r="E278" s="34"/>
    </row>
    <row r="279" spans="2:5">
      <c r="B279" s="30"/>
      <c r="C279" s="36"/>
      <c r="D279" s="36"/>
      <c r="E279" s="36"/>
    </row>
    <row r="280" spans="2:5">
      <c r="C280" s="75">
        <f>SUM(C257:C279)</f>
        <v>393087339.95000005</v>
      </c>
      <c r="D280" s="88"/>
      <c r="E280" s="89"/>
    </row>
    <row r="283" spans="2:5">
      <c r="B283" s="94" t="s">
        <v>197</v>
      </c>
      <c r="C283" s="95" t="s">
        <v>8</v>
      </c>
      <c r="D283" s="23" t="s">
        <v>175</v>
      </c>
      <c r="E283" s="23" t="s">
        <v>49</v>
      </c>
    </row>
    <row r="284" spans="2:5" ht="25.5">
      <c r="B284" s="97" t="s">
        <v>198</v>
      </c>
      <c r="C284" s="56"/>
      <c r="D284" s="56"/>
      <c r="E284" s="56"/>
    </row>
    <row r="285" spans="2:5">
      <c r="B285" s="98" t="s">
        <v>199</v>
      </c>
      <c r="C285" s="35">
        <v>4239463.25</v>
      </c>
      <c r="D285" s="34"/>
      <c r="E285" s="34"/>
    </row>
    <row r="286" spans="2:5">
      <c r="B286" s="98" t="s">
        <v>200</v>
      </c>
      <c r="C286" s="35">
        <v>123757.75999999999</v>
      </c>
      <c r="D286" s="34"/>
      <c r="E286" s="34"/>
    </row>
    <row r="287" spans="2:5">
      <c r="B287" s="98"/>
      <c r="C287" s="35"/>
      <c r="D287" s="34"/>
      <c r="E287" s="34"/>
    </row>
    <row r="288" spans="2:5">
      <c r="B288" s="30"/>
      <c r="C288" s="36"/>
      <c r="D288" s="36"/>
      <c r="E288" s="36"/>
    </row>
    <row r="289" spans="2:5">
      <c r="C289" s="37">
        <f>SUM(C285:C288)</f>
        <v>4363221.01</v>
      </c>
      <c r="D289" s="88"/>
      <c r="E289" s="89"/>
    </row>
    <row r="293" spans="2:5">
      <c r="B293" s="16" t="s">
        <v>201</v>
      </c>
    </row>
    <row r="295" spans="2:5">
      <c r="B295" s="94" t="s">
        <v>202</v>
      </c>
      <c r="C295" s="95" t="s">
        <v>8</v>
      </c>
      <c r="D295" s="23" t="s">
        <v>203</v>
      </c>
      <c r="E295" s="23" t="s">
        <v>204</v>
      </c>
    </row>
    <row r="296" spans="2:5">
      <c r="B296" s="24" t="s">
        <v>205</v>
      </c>
      <c r="C296" s="56"/>
      <c r="D296" s="56"/>
      <c r="E296" s="56">
        <v>0</v>
      </c>
    </row>
    <row r="297" spans="2:5" ht="51">
      <c r="B297" s="99" t="s">
        <v>206</v>
      </c>
      <c r="C297" s="100">
        <v>224810920.06999999</v>
      </c>
      <c r="D297" s="101">
        <v>0.66590000000000005</v>
      </c>
      <c r="E297" s="102" t="s">
        <v>207</v>
      </c>
    </row>
    <row r="298" spans="2:5">
      <c r="B298" s="99" t="s">
        <v>208</v>
      </c>
      <c r="C298" s="100">
        <v>60634.26</v>
      </c>
      <c r="D298" s="101">
        <v>2.0000000000000001E-4</v>
      </c>
      <c r="E298" s="102"/>
    </row>
    <row r="299" spans="2:5">
      <c r="B299" s="99" t="s">
        <v>209</v>
      </c>
      <c r="C299" s="100">
        <v>354833.15</v>
      </c>
      <c r="D299" s="101">
        <v>1.1000000000000001E-3</v>
      </c>
      <c r="E299" s="102"/>
    </row>
    <row r="300" spans="2:5">
      <c r="B300" s="99" t="s">
        <v>210</v>
      </c>
      <c r="C300" s="100">
        <v>62508.800000000003</v>
      </c>
      <c r="D300" s="101">
        <v>2.0000000000000001E-4</v>
      </c>
      <c r="E300" s="102"/>
    </row>
    <row r="301" spans="2:5">
      <c r="B301" s="99" t="s">
        <v>211</v>
      </c>
      <c r="C301" s="100">
        <v>30992307.93</v>
      </c>
      <c r="D301" s="101">
        <v>9.1800000000000007E-2</v>
      </c>
      <c r="E301" s="102"/>
    </row>
    <row r="302" spans="2:5">
      <c r="B302" s="99" t="s">
        <v>212</v>
      </c>
      <c r="C302" s="100">
        <v>12854235.77</v>
      </c>
      <c r="D302" s="101">
        <v>3.8100000000000002E-2</v>
      </c>
      <c r="E302" s="102"/>
    </row>
    <row r="303" spans="2:5">
      <c r="B303" s="99" t="s">
        <v>213</v>
      </c>
      <c r="C303" s="100">
        <v>5139754.78</v>
      </c>
      <c r="D303" s="101">
        <v>1.52E-2</v>
      </c>
      <c r="E303" s="102"/>
    </row>
    <row r="304" spans="2:5">
      <c r="B304" s="99" t="s">
        <v>214</v>
      </c>
      <c r="C304" s="100">
        <v>14997276.35</v>
      </c>
      <c r="D304" s="101">
        <v>4.4400000000000002E-2</v>
      </c>
      <c r="E304" s="102"/>
    </row>
    <row r="305" spans="2:5">
      <c r="B305" s="99" t="s">
        <v>215</v>
      </c>
      <c r="C305" s="100">
        <v>2471391.65</v>
      </c>
      <c r="D305" s="101">
        <v>7.3000000000000001E-3</v>
      </c>
      <c r="E305" s="102"/>
    </row>
    <row r="306" spans="2:5">
      <c r="B306" s="99" t="s">
        <v>216</v>
      </c>
      <c r="C306" s="100">
        <v>11575822.289999999</v>
      </c>
      <c r="D306" s="101">
        <v>3.4299999999999997E-2</v>
      </c>
      <c r="E306" s="102"/>
    </row>
    <row r="307" spans="2:5">
      <c r="B307" s="99" t="s">
        <v>217</v>
      </c>
      <c r="C307" s="100">
        <v>130120.89</v>
      </c>
      <c r="D307" s="101">
        <v>4.0000000000000002E-4</v>
      </c>
      <c r="E307" s="102"/>
    </row>
    <row r="308" spans="2:5">
      <c r="B308" s="99" t="s">
        <v>218</v>
      </c>
      <c r="C308" s="100">
        <v>14628.38</v>
      </c>
      <c r="D308" s="101">
        <v>0</v>
      </c>
      <c r="E308" s="102"/>
    </row>
    <row r="309" spans="2:5">
      <c r="B309" s="99" t="s">
        <v>219</v>
      </c>
      <c r="C309" s="100">
        <v>2961.21</v>
      </c>
      <c r="D309" s="101">
        <v>0</v>
      </c>
      <c r="E309" s="102"/>
    </row>
    <row r="310" spans="2:5">
      <c r="B310" s="99" t="s">
        <v>220</v>
      </c>
      <c r="C310" s="100">
        <v>178</v>
      </c>
      <c r="D310" s="101">
        <v>0</v>
      </c>
      <c r="E310" s="102"/>
    </row>
    <row r="311" spans="2:5">
      <c r="B311" s="99" t="s">
        <v>221</v>
      </c>
      <c r="C311" s="100">
        <v>504</v>
      </c>
      <c r="D311" s="101">
        <v>0</v>
      </c>
      <c r="E311" s="102"/>
    </row>
    <row r="312" spans="2:5">
      <c r="B312" s="99" t="s">
        <v>222</v>
      </c>
      <c r="C312" s="100">
        <v>10819.7</v>
      </c>
      <c r="D312" s="101">
        <v>0</v>
      </c>
      <c r="E312" s="102"/>
    </row>
    <row r="313" spans="2:5">
      <c r="B313" s="99" t="s">
        <v>223</v>
      </c>
      <c r="C313" s="100">
        <v>8058968.3600000003</v>
      </c>
      <c r="D313" s="101">
        <v>2.3900000000000001E-2</v>
      </c>
      <c r="E313" s="102"/>
    </row>
    <row r="314" spans="2:5">
      <c r="B314" s="99" t="s">
        <v>224</v>
      </c>
      <c r="C314" s="100">
        <v>786617.36</v>
      </c>
      <c r="D314" s="101">
        <v>2.3E-3</v>
      </c>
      <c r="E314" s="102"/>
    </row>
    <row r="315" spans="2:5">
      <c r="B315" s="99" t="s">
        <v>225</v>
      </c>
      <c r="C315" s="100">
        <v>859.3</v>
      </c>
      <c r="D315" s="101">
        <v>0</v>
      </c>
      <c r="E315" s="102"/>
    </row>
    <row r="316" spans="2:5">
      <c r="B316" s="99" t="s">
        <v>226</v>
      </c>
      <c r="C316" s="100">
        <v>3000</v>
      </c>
      <c r="D316" s="101">
        <v>0</v>
      </c>
      <c r="E316" s="102"/>
    </row>
    <row r="317" spans="2:5">
      <c r="B317" s="99" t="s">
        <v>227</v>
      </c>
      <c r="C317" s="100">
        <v>1479.98</v>
      </c>
      <c r="D317" s="101">
        <v>0</v>
      </c>
      <c r="E317" s="102"/>
    </row>
    <row r="318" spans="2:5">
      <c r="B318" s="99" t="s">
        <v>228</v>
      </c>
      <c r="C318" s="100">
        <v>388</v>
      </c>
      <c r="D318" s="101">
        <v>0</v>
      </c>
      <c r="E318" s="102"/>
    </row>
    <row r="319" spans="2:5">
      <c r="B319" s="99" t="s">
        <v>229</v>
      </c>
      <c r="C319" s="100">
        <v>2524.4</v>
      </c>
      <c r="D319" s="101">
        <v>0</v>
      </c>
      <c r="E319" s="102"/>
    </row>
    <row r="320" spans="2:5">
      <c r="B320" s="99" t="s">
        <v>230</v>
      </c>
      <c r="C320" s="100">
        <v>46814.720000000001</v>
      </c>
      <c r="D320" s="101">
        <v>1E-4</v>
      </c>
      <c r="E320" s="102"/>
    </row>
    <row r="321" spans="2:5">
      <c r="B321" s="99" t="s">
        <v>231</v>
      </c>
      <c r="C321" s="100">
        <v>10100.1</v>
      </c>
      <c r="D321" s="101">
        <v>0</v>
      </c>
      <c r="E321" s="102"/>
    </row>
    <row r="322" spans="2:5">
      <c r="B322" s="99" t="s">
        <v>232</v>
      </c>
      <c r="C322" s="100">
        <v>1004.01</v>
      </c>
      <c r="D322" s="101">
        <v>0</v>
      </c>
      <c r="E322" s="102"/>
    </row>
    <row r="323" spans="2:5">
      <c r="B323" s="99" t="s">
        <v>233</v>
      </c>
      <c r="C323" s="100">
        <v>30616.69</v>
      </c>
      <c r="D323" s="101">
        <v>1E-4</v>
      </c>
      <c r="E323" s="102"/>
    </row>
    <row r="324" spans="2:5">
      <c r="B324" s="99" t="s">
        <v>234</v>
      </c>
      <c r="C324" s="100">
        <v>468.2</v>
      </c>
      <c r="D324" s="101">
        <v>0</v>
      </c>
      <c r="E324" s="102"/>
    </row>
    <row r="325" spans="2:5">
      <c r="B325" s="99" t="s">
        <v>235</v>
      </c>
      <c r="C325" s="100">
        <v>2839</v>
      </c>
      <c r="D325" s="101">
        <v>0</v>
      </c>
      <c r="E325" s="102"/>
    </row>
    <row r="326" spans="2:5">
      <c r="B326" s="99" t="s">
        <v>236</v>
      </c>
      <c r="C326" s="100">
        <v>377</v>
      </c>
      <c r="D326" s="101">
        <v>0</v>
      </c>
      <c r="E326" s="102"/>
    </row>
    <row r="327" spans="2:5">
      <c r="B327" s="99" t="s">
        <v>237</v>
      </c>
      <c r="C327" s="100">
        <v>7450.53</v>
      </c>
      <c r="D327" s="101">
        <v>0</v>
      </c>
      <c r="E327" s="102"/>
    </row>
    <row r="328" spans="2:5">
      <c r="B328" s="99" t="s">
        <v>238</v>
      </c>
      <c r="C328" s="100">
        <v>1925.6</v>
      </c>
      <c r="D328" s="101">
        <v>0</v>
      </c>
      <c r="E328" s="102"/>
    </row>
    <row r="329" spans="2:5">
      <c r="B329" s="99" t="s">
        <v>239</v>
      </c>
      <c r="C329" s="100">
        <v>1407305.02</v>
      </c>
      <c r="D329" s="101">
        <v>4.1999999999999997E-3</v>
      </c>
      <c r="E329" s="102"/>
    </row>
    <row r="330" spans="2:5">
      <c r="B330" s="99" t="s">
        <v>240</v>
      </c>
      <c r="C330" s="100">
        <v>36384.559999999998</v>
      </c>
      <c r="D330" s="101">
        <v>1E-4</v>
      </c>
      <c r="E330" s="102"/>
    </row>
    <row r="331" spans="2:5">
      <c r="B331" s="99" t="s">
        <v>241</v>
      </c>
      <c r="C331" s="100">
        <v>13576.61</v>
      </c>
      <c r="D331" s="101">
        <v>0</v>
      </c>
      <c r="E331" s="102"/>
    </row>
    <row r="332" spans="2:5">
      <c r="B332" s="99" t="s">
        <v>242</v>
      </c>
      <c r="C332" s="100">
        <v>998.75</v>
      </c>
      <c r="D332" s="101">
        <v>0</v>
      </c>
      <c r="E332" s="102"/>
    </row>
    <row r="333" spans="2:5">
      <c r="B333" s="99" t="s">
        <v>243</v>
      </c>
      <c r="C333" s="100">
        <v>14844.98</v>
      </c>
      <c r="D333" s="101">
        <v>0</v>
      </c>
      <c r="E333" s="102"/>
    </row>
    <row r="334" spans="2:5">
      <c r="B334" s="99" t="s">
        <v>244</v>
      </c>
      <c r="C334" s="100">
        <v>17829.830000000002</v>
      </c>
      <c r="D334" s="101">
        <v>1E-4</v>
      </c>
      <c r="E334" s="102"/>
    </row>
    <row r="335" spans="2:5">
      <c r="B335" s="99" t="s">
        <v>245</v>
      </c>
      <c r="C335" s="100">
        <v>2797.99</v>
      </c>
      <c r="D335" s="101">
        <v>0</v>
      </c>
      <c r="E335" s="102"/>
    </row>
    <row r="336" spans="2:5">
      <c r="B336" s="99" t="s">
        <v>246</v>
      </c>
      <c r="C336" s="100">
        <v>1030</v>
      </c>
      <c r="D336" s="101">
        <v>0</v>
      </c>
      <c r="E336" s="102"/>
    </row>
    <row r="337" spans="2:5">
      <c r="B337" s="99" t="s">
        <v>247</v>
      </c>
      <c r="C337" s="100">
        <v>928</v>
      </c>
      <c r="D337" s="101">
        <v>0</v>
      </c>
      <c r="E337" s="102"/>
    </row>
    <row r="338" spans="2:5">
      <c r="B338" s="99" t="s">
        <v>248</v>
      </c>
      <c r="C338" s="100">
        <v>220</v>
      </c>
      <c r="D338" s="101">
        <v>0</v>
      </c>
      <c r="E338" s="102"/>
    </row>
    <row r="339" spans="2:5">
      <c r="B339" s="99" t="s">
        <v>249</v>
      </c>
      <c r="C339" s="100">
        <v>14085.08</v>
      </c>
      <c r="D339" s="101">
        <v>0</v>
      </c>
      <c r="E339" s="102"/>
    </row>
    <row r="340" spans="2:5">
      <c r="B340" s="99" t="s">
        <v>250</v>
      </c>
      <c r="C340" s="100">
        <v>734559</v>
      </c>
      <c r="D340" s="101">
        <v>2.2000000000000001E-3</v>
      </c>
      <c r="E340" s="102"/>
    </row>
    <row r="341" spans="2:5">
      <c r="B341" s="99" t="s">
        <v>251</v>
      </c>
      <c r="C341" s="100">
        <v>30000</v>
      </c>
      <c r="D341" s="101">
        <v>1E-4</v>
      </c>
      <c r="E341" s="102"/>
    </row>
    <row r="342" spans="2:5">
      <c r="B342" s="99" t="s">
        <v>252</v>
      </c>
      <c r="C342" s="100">
        <v>42075.97</v>
      </c>
      <c r="D342" s="101">
        <v>1E-4</v>
      </c>
      <c r="E342" s="102"/>
    </row>
    <row r="343" spans="2:5">
      <c r="B343" s="99" t="s">
        <v>253</v>
      </c>
      <c r="C343" s="100">
        <v>220630.67</v>
      </c>
      <c r="D343" s="101">
        <v>6.9999999999999999E-4</v>
      </c>
      <c r="E343" s="102"/>
    </row>
    <row r="344" spans="2:5">
      <c r="B344" s="99" t="s">
        <v>254</v>
      </c>
      <c r="C344" s="100">
        <v>31277</v>
      </c>
      <c r="D344" s="101">
        <v>1E-4</v>
      </c>
      <c r="E344" s="102"/>
    </row>
    <row r="345" spans="2:5">
      <c r="B345" s="99" t="s">
        <v>255</v>
      </c>
      <c r="C345" s="100">
        <v>1639976.89</v>
      </c>
      <c r="D345" s="101">
        <v>4.8999999999999998E-3</v>
      </c>
      <c r="E345" s="102"/>
    </row>
    <row r="346" spans="2:5">
      <c r="B346" s="99" t="s">
        <v>256</v>
      </c>
      <c r="C346" s="100">
        <v>42843</v>
      </c>
      <c r="D346" s="101">
        <v>1E-4</v>
      </c>
      <c r="E346" s="102"/>
    </row>
    <row r="347" spans="2:5">
      <c r="B347" s="99" t="s">
        <v>257</v>
      </c>
      <c r="C347" s="100">
        <v>862155.82</v>
      </c>
      <c r="D347" s="101">
        <v>2.5999999999999999E-3</v>
      </c>
      <c r="E347" s="102"/>
    </row>
    <row r="348" spans="2:5">
      <c r="B348" s="99" t="s">
        <v>258</v>
      </c>
      <c r="C348" s="100">
        <v>1181572.92</v>
      </c>
      <c r="D348" s="101">
        <v>3.5000000000000001E-3</v>
      </c>
      <c r="E348" s="102"/>
    </row>
    <row r="349" spans="2:5">
      <c r="B349" s="99" t="s">
        <v>259</v>
      </c>
      <c r="C349" s="100">
        <v>2495017.29</v>
      </c>
      <c r="D349" s="101">
        <v>7.4000000000000003E-3</v>
      </c>
      <c r="E349" s="102"/>
    </row>
    <row r="350" spans="2:5">
      <c r="B350" s="99" t="s">
        <v>260</v>
      </c>
      <c r="C350" s="100">
        <v>96127.5</v>
      </c>
      <c r="D350" s="101">
        <v>2.9999999999999997E-4</v>
      </c>
      <c r="E350" s="102"/>
    </row>
    <row r="351" spans="2:5">
      <c r="B351" s="99" t="s">
        <v>261</v>
      </c>
      <c r="C351" s="100">
        <v>112286.72</v>
      </c>
      <c r="D351" s="101">
        <v>2.9999999999999997E-4</v>
      </c>
      <c r="E351" s="102"/>
    </row>
    <row r="352" spans="2:5">
      <c r="B352" s="99" t="s">
        <v>262</v>
      </c>
      <c r="C352" s="100">
        <v>515453.11</v>
      </c>
      <c r="D352" s="101">
        <v>1.5E-3</v>
      </c>
      <c r="E352" s="102"/>
    </row>
    <row r="353" spans="2:5">
      <c r="B353" s="99" t="s">
        <v>263</v>
      </c>
      <c r="C353" s="100">
        <v>239090.16</v>
      </c>
      <c r="D353" s="101">
        <v>6.9999999999999999E-4</v>
      </c>
      <c r="E353" s="102"/>
    </row>
    <row r="354" spans="2:5">
      <c r="B354" s="99" t="s">
        <v>264</v>
      </c>
      <c r="C354" s="100">
        <v>240479.15</v>
      </c>
      <c r="D354" s="101">
        <v>6.9999999999999999E-4</v>
      </c>
      <c r="E354" s="102"/>
    </row>
    <row r="355" spans="2:5">
      <c r="B355" s="99" t="s">
        <v>265</v>
      </c>
      <c r="C355" s="100">
        <v>932733.99</v>
      </c>
      <c r="D355" s="101">
        <v>2.8E-3</v>
      </c>
      <c r="E355" s="102"/>
    </row>
    <row r="356" spans="2:5">
      <c r="B356" s="99" t="s">
        <v>266</v>
      </c>
      <c r="C356" s="100">
        <v>1225105.4099999999</v>
      </c>
      <c r="D356" s="101">
        <v>3.5999999999999999E-3</v>
      </c>
      <c r="E356" s="102"/>
    </row>
    <row r="357" spans="2:5">
      <c r="B357" s="99" t="s">
        <v>267</v>
      </c>
      <c r="C357" s="100">
        <v>483822.26</v>
      </c>
      <c r="D357" s="101">
        <v>1.4E-3</v>
      </c>
      <c r="E357" s="102"/>
    </row>
    <row r="358" spans="2:5">
      <c r="B358" s="99" t="s">
        <v>268</v>
      </c>
      <c r="C358" s="100">
        <v>20580</v>
      </c>
      <c r="D358" s="101">
        <v>1E-4</v>
      </c>
      <c r="E358" s="102"/>
    </row>
    <row r="359" spans="2:5">
      <c r="B359" s="99" t="s">
        <v>269</v>
      </c>
      <c r="C359" s="100">
        <v>638038.06999999995</v>
      </c>
      <c r="D359" s="101">
        <v>1.9E-3</v>
      </c>
      <c r="E359" s="102"/>
    </row>
    <row r="360" spans="2:5">
      <c r="B360" s="99" t="s">
        <v>270</v>
      </c>
      <c r="C360" s="100">
        <v>92579.7</v>
      </c>
      <c r="D360" s="101">
        <v>2.9999999999999997E-4</v>
      </c>
      <c r="E360" s="102"/>
    </row>
    <row r="361" spans="2:5">
      <c r="B361" s="99" t="s">
        <v>271</v>
      </c>
      <c r="C361" s="100">
        <v>381459.87</v>
      </c>
      <c r="D361" s="101">
        <v>1.1000000000000001E-3</v>
      </c>
      <c r="E361" s="102"/>
    </row>
    <row r="362" spans="2:5">
      <c r="B362" s="99" t="s">
        <v>272</v>
      </c>
      <c r="C362" s="100">
        <v>605819.11</v>
      </c>
      <c r="D362" s="101">
        <v>1.8E-3</v>
      </c>
      <c r="E362" s="102"/>
    </row>
    <row r="363" spans="2:5">
      <c r="B363" s="99" t="s">
        <v>273</v>
      </c>
      <c r="C363" s="100">
        <v>386403.83</v>
      </c>
      <c r="D363" s="101">
        <v>1.1000000000000001E-3</v>
      </c>
      <c r="E363" s="102"/>
    </row>
    <row r="364" spans="2:5">
      <c r="B364" s="99" t="s">
        <v>274</v>
      </c>
      <c r="C364" s="100">
        <v>430702.76</v>
      </c>
      <c r="D364" s="101">
        <v>1.2999999999999999E-3</v>
      </c>
      <c r="E364" s="102"/>
    </row>
    <row r="365" spans="2:5">
      <c r="B365" s="99" t="s">
        <v>275</v>
      </c>
      <c r="C365" s="100">
        <v>13953.19</v>
      </c>
      <c r="D365" s="101">
        <v>0</v>
      </c>
      <c r="E365" s="102"/>
    </row>
    <row r="366" spans="2:5">
      <c r="B366" s="99" t="s">
        <v>276</v>
      </c>
      <c r="C366" s="100">
        <v>388886.92</v>
      </c>
      <c r="D366" s="101">
        <v>1.1999999999999999E-3</v>
      </c>
      <c r="E366" s="102"/>
    </row>
    <row r="367" spans="2:5">
      <c r="B367" s="99" t="s">
        <v>277</v>
      </c>
      <c r="C367" s="100">
        <v>130731.91</v>
      </c>
      <c r="D367" s="101">
        <v>4.0000000000000002E-4</v>
      </c>
      <c r="E367" s="102"/>
    </row>
    <row r="368" spans="2:5">
      <c r="B368" s="99" t="s">
        <v>278</v>
      </c>
      <c r="C368" s="100">
        <v>20424</v>
      </c>
      <c r="D368" s="101">
        <v>1E-4</v>
      </c>
      <c r="E368" s="102"/>
    </row>
    <row r="369" spans="2:5">
      <c r="B369" s="99" t="s">
        <v>279</v>
      </c>
      <c r="C369" s="100">
        <v>150185.24</v>
      </c>
      <c r="D369" s="101">
        <v>4.0000000000000002E-4</v>
      </c>
      <c r="E369" s="102"/>
    </row>
    <row r="370" spans="2:5">
      <c r="B370" s="99" t="s">
        <v>280</v>
      </c>
      <c r="C370" s="100">
        <v>74006.100000000006</v>
      </c>
      <c r="D370" s="101">
        <v>2.0000000000000001E-4</v>
      </c>
      <c r="E370" s="102"/>
    </row>
    <row r="371" spans="2:5">
      <c r="B371" s="99" t="s">
        <v>281</v>
      </c>
      <c r="C371" s="100">
        <v>27074.400000000001</v>
      </c>
      <c r="D371" s="101">
        <v>1E-4</v>
      </c>
      <c r="E371" s="102"/>
    </row>
    <row r="372" spans="2:5">
      <c r="B372" s="99" t="s">
        <v>282</v>
      </c>
      <c r="C372" s="100">
        <v>33181.599999999999</v>
      </c>
      <c r="D372" s="101">
        <v>1E-4</v>
      </c>
      <c r="E372" s="102"/>
    </row>
    <row r="373" spans="2:5">
      <c r="B373" s="99" t="s">
        <v>283</v>
      </c>
      <c r="C373" s="100">
        <v>857225.66</v>
      </c>
      <c r="D373" s="101">
        <v>2.5000000000000001E-3</v>
      </c>
      <c r="E373" s="102"/>
    </row>
    <row r="374" spans="2:5">
      <c r="B374" s="99" t="s">
        <v>284</v>
      </c>
      <c r="C374" s="100">
        <v>1314274.58</v>
      </c>
      <c r="D374" s="101">
        <v>3.8999999999999998E-3</v>
      </c>
      <c r="E374" s="102"/>
    </row>
    <row r="375" spans="2:5">
      <c r="B375" s="99" t="s">
        <v>285</v>
      </c>
      <c r="C375" s="100">
        <v>1597.68</v>
      </c>
      <c r="D375" s="101">
        <v>0</v>
      </c>
      <c r="E375" s="102"/>
    </row>
    <row r="376" spans="2:5">
      <c r="B376" s="99" t="s">
        <v>286</v>
      </c>
      <c r="C376" s="100">
        <v>2237146</v>
      </c>
      <c r="D376" s="101">
        <v>6.6E-3</v>
      </c>
      <c r="E376" s="102"/>
    </row>
    <row r="377" spans="2:5">
      <c r="B377" s="99" t="s">
        <v>287</v>
      </c>
      <c r="C377" s="100">
        <v>4554944.6500000004</v>
      </c>
      <c r="D377" s="101">
        <v>1.35E-2</v>
      </c>
      <c r="E377" s="102"/>
    </row>
    <row r="378" spans="2:5">
      <c r="B378" s="99" t="s">
        <v>288</v>
      </c>
      <c r="C378" s="100">
        <v>66233.240000000005</v>
      </c>
      <c r="D378" s="101">
        <v>2.0000000000000001E-4</v>
      </c>
      <c r="E378" s="102"/>
    </row>
    <row r="379" spans="2:5">
      <c r="B379" s="99" t="s">
        <v>289</v>
      </c>
      <c r="C379" s="100">
        <v>90301.14</v>
      </c>
      <c r="D379" s="101">
        <v>2.9999999999999997E-4</v>
      </c>
      <c r="E379" s="102"/>
    </row>
    <row r="380" spans="2:5">
      <c r="B380" s="99"/>
      <c r="C380" s="100"/>
      <c r="D380" s="101"/>
      <c r="E380" s="102"/>
    </row>
    <row r="381" spans="2:5">
      <c r="B381" s="30"/>
      <c r="C381" s="36"/>
      <c r="D381" s="36"/>
      <c r="E381" s="36">
        <v>0</v>
      </c>
    </row>
    <row r="382" spans="2:5">
      <c r="C382" s="75">
        <f>SUM(C297:C381)</f>
        <v>337585287.81000018</v>
      </c>
      <c r="D382" s="103">
        <f>SUM(D297:D381)</f>
        <v>0.99979999999999947</v>
      </c>
      <c r="E382" s="23"/>
    </row>
    <row r="386" spans="2:7">
      <c r="B386" s="16" t="s">
        <v>290</v>
      </c>
    </row>
    <row r="388" spans="2:7">
      <c r="B388" s="62" t="s">
        <v>291</v>
      </c>
      <c r="C388" s="63" t="s">
        <v>58</v>
      </c>
      <c r="D388" s="92" t="s">
        <v>59</v>
      </c>
      <c r="E388" s="92" t="s">
        <v>292</v>
      </c>
      <c r="F388" s="104" t="s">
        <v>9</v>
      </c>
      <c r="G388" s="63" t="s">
        <v>162</v>
      </c>
    </row>
    <row r="389" spans="2:7">
      <c r="B389" s="76" t="s">
        <v>293</v>
      </c>
      <c r="C389" s="25"/>
      <c r="D389" s="25"/>
      <c r="E389" s="25">
        <v>0</v>
      </c>
      <c r="F389" s="25">
        <v>0</v>
      </c>
      <c r="G389" s="105">
        <v>0</v>
      </c>
    </row>
    <row r="390" spans="2:7">
      <c r="B390" s="106" t="s">
        <v>294</v>
      </c>
      <c r="C390" s="29">
        <v>413653901.01999998</v>
      </c>
      <c r="D390" s="29">
        <v>473856736.68000001</v>
      </c>
      <c r="E390" s="29">
        <v>60202835.659999996</v>
      </c>
      <c r="F390" s="29" t="s">
        <v>295</v>
      </c>
      <c r="G390" s="107" t="s">
        <v>296</v>
      </c>
    </row>
    <row r="391" spans="2:7">
      <c r="B391" s="106" t="s">
        <v>297</v>
      </c>
      <c r="C391" s="29">
        <v>-10333911.67</v>
      </c>
      <c r="D391" s="29">
        <v>-11804697.210000001</v>
      </c>
      <c r="E391" s="29">
        <v>-1470785.54</v>
      </c>
      <c r="F391" s="29" t="s">
        <v>298</v>
      </c>
      <c r="G391" s="29" t="s">
        <v>298</v>
      </c>
    </row>
    <row r="392" spans="2:7">
      <c r="B392" s="106" t="s">
        <v>299</v>
      </c>
      <c r="C392" s="29">
        <v>53775405</v>
      </c>
      <c r="D392" s="29">
        <v>53775405</v>
      </c>
      <c r="E392" s="29">
        <v>0</v>
      </c>
      <c r="F392" s="29" t="s">
        <v>295</v>
      </c>
      <c r="G392" s="107" t="s">
        <v>296</v>
      </c>
    </row>
    <row r="393" spans="2:7">
      <c r="B393" s="106" t="s">
        <v>300</v>
      </c>
      <c r="C393" s="29">
        <v>2886339.19</v>
      </c>
      <c r="D393" s="29">
        <v>2886339.19</v>
      </c>
      <c r="E393" s="29">
        <v>0</v>
      </c>
      <c r="F393" s="29" t="s">
        <v>295</v>
      </c>
      <c r="G393" s="107" t="s">
        <v>301</v>
      </c>
    </row>
    <row r="394" spans="2:7">
      <c r="B394" s="106" t="s">
        <v>302</v>
      </c>
      <c r="C394" s="29">
        <v>3623299.7</v>
      </c>
      <c r="D394" s="29">
        <v>2212038.0299999998</v>
      </c>
      <c r="E394" s="29">
        <v>-1411261.67</v>
      </c>
      <c r="F394" s="29" t="s">
        <v>295</v>
      </c>
      <c r="G394" s="107" t="s">
        <v>303</v>
      </c>
    </row>
    <row r="395" spans="2:7">
      <c r="B395" s="106" t="s">
        <v>304</v>
      </c>
      <c r="C395" s="29">
        <v>5167266.47</v>
      </c>
      <c r="D395" s="29">
        <v>13306772.640000001</v>
      </c>
      <c r="E395" s="29">
        <v>8139506.1699999999</v>
      </c>
      <c r="F395" s="29" t="s">
        <v>295</v>
      </c>
      <c r="G395" s="107" t="s">
        <v>303</v>
      </c>
    </row>
    <row r="396" spans="2:7">
      <c r="B396" s="106" t="s">
        <v>305</v>
      </c>
      <c r="C396" s="29">
        <v>0</v>
      </c>
      <c r="D396" s="29">
        <v>5010838.41</v>
      </c>
      <c r="E396" s="29">
        <v>5010838.41</v>
      </c>
      <c r="F396" s="29" t="s">
        <v>295</v>
      </c>
      <c r="G396" s="107" t="s">
        <v>306</v>
      </c>
    </row>
    <row r="397" spans="2:7">
      <c r="B397" s="106" t="s">
        <v>307</v>
      </c>
      <c r="C397" s="29">
        <v>1345398.49</v>
      </c>
      <c r="D397" s="29">
        <v>3882501.51</v>
      </c>
      <c r="E397" s="29">
        <v>2537103.02</v>
      </c>
      <c r="F397" s="29" t="s">
        <v>295</v>
      </c>
      <c r="G397" s="107" t="s">
        <v>306</v>
      </c>
    </row>
    <row r="398" spans="2:7">
      <c r="B398" s="106" t="s">
        <v>308</v>
      </c>
      <c r="C398" s="29">
        <v>1824626.39</v>
      </c>
      <c r="D398" s="29">
        <v>688914.11</v>
      </c>
      <c r="E398" s="29">
        <v>-1135712.28</v>
      </c>
      <c r="F398" s="29" t="s">
        <v>295</v>
      </c>
      <c r="G398" s="107" t="s">
        <v>306</v>
      </c>
    </row>
    <row r="399" spans="2:7">
      <c r="B399" s="106" t="s">
        <v>309</v>
      </c>
      <c r="C399" s="29">
        <v>11875856.48</v>
      </c>
      <c r="D399" s="29">
        <v>2968625.69</v>
      </c>
      <c r="E399" s="29">
        <v>-8907230.7899999991</v>
      </c>
      <c r="F399" s="29" t="s">
        <v>295</v>
      </c>
      <c r="G399" s="107" t="s">
        <v>310</v>
      </c>
    </row>
    <row r="400" spans="2:7">
      <c r="B400" s="106" t="s">
        <v>311</v>
      </c>
      <c r="C400" s="29">
        <v>0</v>
      </c>
      <c r="D400" s="29">
        <v>1345398.49</v>
      </c>
      <c r="E400" s="29">
        <v>1345398.49</v>
      </c>
      <c r="F400" s="29" t="s">
        <v>295</v>
      </c>
      <c r="G400" s="107" t="s">
        <v>306</v>
      </c>
    </row>
    <row r="401" spans="2:7">
      <c r="B401" s="106" t="s">
        <v>312</v>
      </c>
      <c r="C401" s="29">
        <v>20996428.039999999</v>
      </c>
      <c r="D401" s="29">
        <v>22821054.43</v>
      </c>
      <c r="E401" s="29">
        <v>1824626.39</v>
      </c>
      <c r="F401" s="29" t="s">
        <v>295</v>
      </c>
      <c r="G401" s="107" t="s">
        <v>303</v>
      </c>
    </row>
    <row r="402" spans="2:7">
      <c r="B402" s="106" t="s">
        <v>313</v>
      </c>
      <c r="C402" s="29">
        <v>25141485.399999999</v>
      </c>
      <c r="D402" s="29">
        <v>33310702.539999999</v>
      </c>
      <c r="E402" s="29">
        <v>8169217.1399999997</v>
      </c>
      <c r="F402" s="29" t="s">
        <v>295</v>
      </c>
      <c r="G402" s="107" t="s">
        <v>303</v>
      </c>
    </row>
    <row r="403" spans="2:7">
      <c r="B403" s="106" t="s">
        <v>314</v>
      </c>
      <c r="C403" s="29">
        <v>102980411.64</v>
      </c>
      <c r="D403" s="29">
        <v>102980411.64</v>
      </c>
      <c r="E403" s="29">
        <v>0</v>
      </c>
      <c r="F403" s="29" t="s">
        <v>295</v>
      </c>
      <c r="G403" s="107" t="s">
        <v>303</v>
      </c>
    </row>
    <row r="404" spans="2:7">
      <c r="B404" s="106" t="s">
        <v>315</v>
      </c>
      <c r="C404" s="29">
        <v>46710831.369999997</v>
      </c>
      <c r="D404" s="29">
        <v>50334131.07</v>
      </c>
      <c r="E404" s="29">
        <v>3623299.7</v>
      </c>
      <c r="F404" s="29" t="s">
        <v>295</v>
      </c>
      <c r="G404" s="107" t="s">
        <v>303</v>
      </c>
    </row>
    <row r="405" spans="2:7">
      <c r="B405" s="106" t="s">
        <v>316</v>
      </c>
      <c r="C405" s="29">
        <v>186553430.21000001</v>
      </c>
      <c r="D405" s="29">
        <v>191720696.68000001</v>
      </c>
      <c r="E405" s="29">
        <v>5167266.47</v>
      </c>
      <c r="F405" s="29" t="s">
        <v>295</v>
      </c>
      <c r="G405" s="107" t="s">
        <v>303</v>
      </c>
    </row>
    <row r="406" spans="2:7">
      <c r="B406" s="106" t="s">
        <v>317</v>
      </c>
      <c r="C406" s="29">
        <v>14472887.1</v>
      </c>
      <c r="D406" s="29">
        <v>14472887.1</v>
      </c>
      <c r="E406" s="29">
        <v>0</v>
      </c>
      <c r="F406" s="29" t="s">
        <v>295</v>
      </c>
      <c r="G406" s="107" t="s">
        <v>310</v>
      </c>
    </row>
    <row r="407" spans="2:7">
      <c r="B407" s="108"/>
      <c r="C407" s="29"/>
      <c r="D407" s="29"/>
      <c r="E407" s="29"/>
      <c r="F407" s="29"/>
      <c r="G407" s="107"/>
    </row>
    <row r="408" spans="2:7">
      <c r="C408" s="75">
        <f>SUM(C390:C407)</f>
        <v>880673654.83000004</v>
      </c>
      <c r="D408" s="75">
        <f>SUM(D390:D407)</f>
        <v>963768756.00000012</v>
      </c>
      <c r="E408" s="109"/>
      <c r="F408" s="110"/>
      <c r="G408" s="111"/>
    </row>
    <row r="411" spans="2:7">
      <c r="B411" s="112"/>
      <c r="C411" s="112"/>
      <c r="D411" s="112"/>
      <c r="E411" s="112"/>
      <c r="F411" s="112"/>
    </row>
    <row r="412" spans="2:7">
      <c r="B412" s="94" t="s">
        <v>318</v>
      </c>
      <c r="C412" s="95" t="s">
        <v>58</v>
      </c>
      <c r="D412" s="23" t="s">
        <v>59</v>
      </c>
      <c r="E412" s="23" t="s">
        <v>292</v>
      </c>
      <c r="F412" s="113" t="s">
        <v>162</v>
      </c>
    </row>
    <row r="413" spans="2:7">
      <c r="B413" s="76" t="s">
        <v>319</v>
      </c>
      <c r="C413" s="25"/>
      <c r="D413" s="25"/>
      <c r="E413" s="25"/>
      <c r="F413" s="25"/>
    </row>
    <row r="414" spans="2:7">
      <c r="B414" s="28" t="s">
        <v>320</v>
      </c>
      <c r="C414" s="29">
        <v>-4680646.6100000003</v>
      </c>
      <c r="D414" s="29">
        <v>59865273.149999999</v>
      </c>
      <c r="E414" s="29">
        <v>64545919.759999998</v>
      </c>
      <c r="F414" s="29"/>
    </row>
    <row r="415" spans="2:7">
      <c r="B415" s="28" t="s">
        <v>321</v>
      </c>
      <c r="C415" s="29">
        <v>-14793140.220000001</v>
      </c>
      <c r="D415" s="29">
        <v>-14793140.220000001</v>
      </c>
      <c r="E415" s="29">
        <v>0</v>
      </c>
      <c r="F415" s="29"/>
    </row>
    <row r="416" spans="2:7">
      <c r="B416" s="28" t="s">
        <v>322</v>
      </c>
      <c r="C416" s="29">
        <v>-30328524.949999999</v>
      </c>
      <c r="D416" s="29">
        <v>-30328524.949999999</v>
      </c>
      <c r="E416" s="29">
        <v>0</v>
      </c>
      <c r="F416" s="29"/>
    </row>
    <row r="417" spans="2:6">
      <c r="B417" s="28" t="s">
        <v>323</v>
      </c>
      <c r="C417" s="29">
        <v>-16186674.039999999</v>
      </c>
      <c r="D417" s="29">
        <v>-16186674.039999999</v>
      </c>
      <c r="E417" s="29">
        <v>0</v>
      </c>
      <c r="F417" s="29"/>
    </row>
    <row r="418" spans="2:6">
      <c r="B418" s="28" t="s">
        <v>324</v>
      </c>
      <c r="C418" s="29">
        <v>-35240427.109999999</v>
      </c>
      <c r="D418" s="29">
        <v>-35240427.109999999</v>
      </c>
      <c r="E418" s="29">
        <v>0</v>
      </c>
      <c r="F418" s="29"/>
    </row>
    <row r="419" spans="2:6">
      <c r="B419" s="28" t="s">
        <v>325</v>
      </c>
      <c r="C419" s="29">
        <v>-52619365.490000002</v>
      </c>
      <c r="D419" s="29">
        <v>-52619365.490000002</v>
      </c>
      <c r="E419" s="29">
        <v>0</v>
      </c>
      <c r="F419" s="29"/>
    </row>
    <row r="420" spans="2:6">
      <c r="B420" s="28" t="s">
        <v>326</v>
      </c>
      <c r="C420" s="29">
        <v>-1929210.99</v>
      </c>
      <c r="D420" s="29">
        <v>-1929210.99</v>
      </c>
      <c r="E420" s="29">
        <v>0</v>
      </c>
      <c r="F420" s="29"/>
    </row>
    <row r="421" spans="2:6">
      <c r="B421" s="28" t="s">
        <v>327</v>
      </c>
      <c r="C421" s="29">
        <v>-32634956.16</v>
      </c>
      <c r="D421" s="29">
        <v>-32634956.16</v>
      </c>
      <c r="E421" s="29">
        <v>0</v>
      </c>
      <c r="F421" s="29"/>
    </row>
    <row r="422" spans="2:6">
      <c r="B422" s="28" t="s">
        <v>328</v>
      </c>
      <c r="C422" s="29">
        <v>-28499853.82</v>
      </c>
      <c r="D422" s="29">
        <v>-28499853.82</v>
      </c>
      <c r="E422" s="29">
        <v>0</v>
      </c>
      <c r="F422" s="29"/>
    </row>
    <row r="423" spans="2:6">
      <c r="B423" s="28" t="s">
        <v>329</v>
      </c>
      <c r="C423" s="29">
        <v>-39373439.829999998</v>
      </c>
      <c r="D423" s="29">
        <v>-39373439.829999998</v>
      </c>
      <c r="E423" s="29">
        <v>0</v>
      </c>
      <c r="F423" s="29"/>
    </row>
    <row r="424" spans="2:6">
      <c r="B424" s="28" t="s">
        <v>330</v>
      </c>
      <c r="C424" s="29">
        <v>-31844424.510000002</v>
      </c>
      <c r="D424" s="29">
        <v>-31839080.510000002</v>
      </c>
      <c r="E424" s="29">
        <v>5344</v>
      </c>
      <c r="F424" s="29"/>
    </row>
    <row r="425" spans="2:6">
      <c r="B425" s="28" t="s">
        <v>331</v>
      </c>
      <c r="C425" s="29">
        <v>-35668123.380000003</v>
      </c>
      <c r="D425" s="29">
        <v>-36539678.649999999</v>
      </c>
      <c r="E425" s="29">
        <v>-871555.27</v>
      </c>
      <c r="F425" s="29"/>
    </row>
    <row r="426" spans="2:6">
      <c r="B426" s="28" t="s">
        <v>332</v>
      </c>
      <c r="C426" s="29">
        <v>0</v>
      </c>
      <c r="D426" s="29">
        <v>-30480164.420000002</v>
      </c>
      <c r="E426" s="29">
        <v>-30480164.420000002</v>
      </c>
      <c r="F426" s="29"/>
    </row>
    <row r="427" spans="2:6">
      <c r="B427" s="28" t="s">
        <v>333</v>
      </c>
      <c r="C427" s="29">
        <v>115802780.12</v>
      </c>
      <c r="D427" s="29">
        <v>128439545.98999999</v>
      </c>
      <c r="E427" s="29">
        <v>12636765.869999999</v>
      </c>
      <c r="F427" s="29"/>
    </row>
    <row r="428" spans="2:6">
      <c r="B428" s="28" t="s">
        <v>334</v>
      </c>
      <c r="C428" s="29">
        <v>79774399.170000002</v>
      </c>
      <c r="D428" s="29">
        <v>79774399.170000002</v>
      </c>
      <c r="E428" s="29">
        <v>0</v>
      </c>
      <c r="F428" s="29"/>
    </row>
    <row r="429" spans="2:6">
      <c r="B429" s="28" t="s">
        <v>335</v>
      </c>
      <c r="C429" s="29">
        <v>138521871.81999999</v>
      </c>
      <c r="D429" s="29">
        <v>152678098.80000001</v>
      </c>
      <c r="E429" s="29">
        <v>14156226.98</v>
      </c>
      <c r="F429" s="29"/>
    </row>
    <row r="430" spans="2:6">
      <c r="B430" s="28" t="s">
        <v>336</v>
      </c>
      <c r="C430" s="29">
        <v>0</v>
      </c>
      <c r="D430" s="29">
        <v>12897716.16</v>
      </c>
      <c r="E430" s="29">
        <v>12897716.16</v>
      </c>
      <c r="F430" s="29"/>
    </row>
    <row r="431" spans="2:6">
      <c r="B431" s="28" t="s">
        <v>337</v>
      </c>
      <c r="C431" s="29">
        <v>0</v>
      </c>
      <c r="D431" s="29">
        <v>1951014.33</v>
      </c>
      <c r="E431" s="29">
        <v>1951014.33</v>
      </c>
      <c r="F431" s="29"/>
    </row>
    <row r="432" spans="2:6">
      <c r="B432" s="28"/>
      <c r="C432" s="29"/>
      <c r="D432" s="29"/>
      <c r="E432" s="29"/>
      <c r="F432" s="29"/>
    </row>
    <row r="433" spans="2:6">
      <c r="B433" s="30"/>
      <c r="C433" s="114"/>
      <c r="D433" s="114"/>
      <c r="E433" s="114"/>
      <c r="F433" s="114"/>
    </row>
    <row r="434" spans="2:6">
      <c r="C434" s="75">
        <f>SUM(C414:C433)</f>
        <v>10300263.999999985</v>
      </c>
      <c r="D434" s="75">
        <f>SUM(D414:D433)</f>
        <v>85141531.410000056</v>
      </c>
      <c r="E434" s="109"/>
      <c r="F434" s="111"/>
    </row>
    <row r="438" spans="2:6">
      <c r="B438" s="16" t="s">
        <v>338</v>
      </c>
    </row>
    <row r="440" spans="2:6">
      <c r="B440" s="94" t="s">
        <v>339</v>
      </c>
      <c r="C440" s="95" t="s">
        <v>58</v>
      </c>
      <c r="D440" s="23" t="s">
        <v>59</v>
      </c>
      <c r="E440" s="23" t="s">
        <v>60</v>
      </c>
    </row>
    <row r="441" spans="2:6">
      <c r="B441" s="76" t="s">
        <v>340</v>
      </c>
      <c r="C441" s="25"/>
      <c r="D441" s="25"/>
      <c r="E441" s="25"/>
    </row>
    <row r="442" spans="2:6">
      <c r="B442" s="106" t="s">
        <v>341</v>
      </c>
      <c r="C442" s="27">
        <v>77415.75</v>
      </c>
      <c r="D442" s="27">
        <v>16139.72</v>
      </c>
      <c r="E442" s="27">
        <v>-61276.03</v>
      </c>
    </row>
    <row r="443" spans="2:6">
      <c r="B443" s="106" t="s">
        <v>342</v>
      </c>
      <c r="C443" s="27">
        <v>15705126.689999999</v>
      </c>
      <c r="D443" s="27">
        <v>15440239.949999999</v>
      </c>
      <c r="E443" s="27">
        <v>-264886.74</v>
      </c>
    </row>
    <row r="444" spans="2:6">
      <c r="B444" s="106" t="s">
        <v>343</v>
      </c>
      <c r="C444" s="27">
        <v>1357895.88</v>
      </c>
      <c r="D444" s="27">
        <v>4054097.41</v>
      </c>
      <c r="E444" s="27">
        <v>2696201.53</v>
      </c>
    </row>
    <row r="445" spans="2:6">
      <c r="B445" s="106" t="s">
        <v>344</v>
      </c>
      <c r="C445" s="27">
        <v>1352849.42</v>
      </c>
      <c r="D445" s="27">
        <v>642116.01</v>
      </c>
      <c r="E445" s="27">
        <v>-710733.41</v>
      </c>
    </row>
    <row r="446" spans="2:6">
      <c r="B446" s="28" t="s">
        <v>345</v>
      </c>
      <c r="C446" s="29">
        <v>32886411.98</v>
      </c>
      <c r="D446" s="29">
        <v>43475132.759999998</v>
      </c>
      <c r="E446" s="29">
        <v>10588720.779999999</v>
      </c>
    </row>
    <row r="447" spans="2:6">
      <c r="B447" s="28" t="s">
        <v>346</v>
      </c>
      <c r="C447" s="29">
        <v>7.12</v>
      </c>
      <c r="D447" s="29">
        <v>8.64</v>
      </c>
      <c r="E447" s="29">
        <v>1.52</v>
      </c>
    </row>
    <row r="448" spans="2:6">
      <c r="B448" s="28" t="s">
        <v>347</v>
      </c>
      <c r="C448" s="29">
        <v>652.16999999999996</v>
      </c>
      <c r="D448" s="29">
        <v>562.16999999999996</v>
      </c>
      <c r="E448" s="29">
        <v>-90</v>
      </c>
    </row>
    <row r="449" spans="2:5">
      <c r="B449" s="28" t="s">
        <v>348</v>
      </c>
      <c r="C449" s="29">
        <v>182999.57</v>
      </c>
      <c r="D449" s="29">
        <v>132162.12</v>
      </c>
      <c r="E449" s="29">
        <v>-50837.45</v>
      </c>
    </row>
    <row r="450" spans="2:5">
      <c r="B450" s="28" t="s">
        <v>349</v>
      </c>
      <c r="C450" s="29">
        <v>108894.85</v>
      </c>
      <c r="D450" s="29">
        <v>0</v>
      </c>
      <c r="E450" s="29">
        <v>-108894.85</v>
      </c>
    </row>
    <row r="451" spans="2:5">
      <c r="B451" s="28" t="s">
        <v>350</v>
      </c>
      <c r="C451" s="29">
        <v>152.07</v>
      </c>
      <c r="D451" s="29">
        <v>152.07</v>
      </c>
      <c r="E451" s="29">
        <v>0</v>
      </c>
    </row>
    <row r="452" spans="2:5">
      <c r="B452" s="28" t="s">
        <v>351</v>
      </c>
      <c r="C452" s="29">
        <v>42326048.259999998</v>
      </c>
      <c r="D452" s="29">
        <v>46221304.049999997</v>
      </c>
      <c r="E452" s="29">
        <v>3895255.79</v>
      </c>
    </row>
    <row r="453" spans="2:5">
      <c r="B453" s="28" t="s">
        <v>352</v>
      </c>
      <c r="C453" s="29">
        <v>753685.43</v>
      </c>
      <c r="D453" s="29">
        <v>1987096.62</v>
      </c>
      <c r="E453" s="29">
        <v>1233411.19</v>
      </c>
    </row>
    <row r="454" spans="2:5">
      <c r="B454" s="28" t="s">
        <v>353</v>
      </c>
      <c r="C454" s="29">
        <v>6824.17</v>
      </c>
      <c r="D454" s="29">
        <v>12099.81</v>
      </c>
      <c r="E454" s="29">
        <v>5275.64</v>
      </c>
    </row>
    <row r="455" spans="2:5">
      <c r="B455" s="28" t="s">
        <v>354</v>
      </c>
      <c r="C455" s="29">
        <v>10140271.92</v>
      </c>
      <c r="D455" s="29">
        <v>8959046.8699999992</v>
      </c>
      <c r="E455" s="29">
        <v>-1181225.05</v>
      </c>
    </row>
    <row r="456" spans="2:5">
      <c r="B456" s="28" t="s">
        <v>355</v>
      </c>
      <c r="C456" s="29">
        <v>5231454.63</v>
      </c>
      <c r="D456" s="29">
        <v>6334136.6699999999</v>
      </c>
      <c r="E456" s="29">
        <v>1102682.04</v>
      </c>
    </row>
    <row r="457" spans="2:5">
      <c r="B457" s="28" t="s">
        <v>356</v>
      </c>
      <c r="C457" s="29">
        <v>26514902.719999999</v>
      </c>
      <c r="D457" s="29">
        <v>2.87</v>
      </c>
      <c r="E457" s="29">
        <v>-26514899.850000001</v>
      </c>
    </row>
    <row r="458" spans="2:5">
      <c r="B458" s="28" t="s">
        <v>357</v>
      </c>
      <c r="C458" s="29">
        <v>4206511.26</v>
      </c>
      <c r="D458" s="29">
        <v>5681622.2300000004</v>
      </c>
      <c r="E458" s="29">
        <v>1475110.97</v>
      </c>
    </row>
    <row r="459" spans="2:5">
      <c r="B459" s="28" t="s">
        <v>358</v>
      </c>
      <c r="C459" s="29">
        <v>34421008.57</v>
      </c>
      <c r="D459" s="29">
        <v>40584471.649999999</v>
      </c>
      <c r="E459" s="29">
        <v>6163463.0800000001</v>
      </c>
    </row>
    <row r="460" spans="2:5">
      <c r="B460" s="28" t="s">
        <v>359</v>
      </c>
      <c r="C460" s="29">
        <v>667749.43999999994</v>
      </c>
      <c r="D460" s="29">
        <v>562488.24</v>
      </c>
      <c r="E460" s="29">
        <v>-105261.2</v>
      </c>
    </row>
    <row r="461" spans="2:5">
      <c r="B461" s="28" t="s">
        <v>360</v>
      </c>
      <c r="C461" s="29">
        <v>1719298.28</v>
      </c>
      <c r="D461" s="29">
        <v>1953328.27</v>
      </c>
      <c r="E461" s="29">
        <v>234029.99</v>
      </c>
    </row>
    <row r="462" spans="2:5">
      <c r="B462" s="28" t="s">
        <v>361</v>
      </c>
      <c r="C462" s="29">
        <v>2573090.56</v>
      </c>
      <c r="D462" s="29">
        <v>101824.47</v>
      </c>
      <c r="E462" s="29">
        <v>-2471266.09</v>
      </c>
    </row>
    <row r="463" spans="2:5">
      <c r="B463" s="28" t="s">
        <v>362</v>
      </c>
      <c r="C463" s="29">
        <v>29204688.73</v>
      </c>
      <c r="D463" s="29">
        <v>58108767.149999999</v>
      </c>
      <c r="E463" s="29">
        <v>28904078.420000002</v>
      </c>
    </row>
    <row r="464" spans="2:5">
      <c r="B464" s="28" t="s">
        <v>363</v>
      </c>
      <c r="C464" s="29">
        <v>4180493.19</v>
      </c>
      <c r="D464" s="29">
        <v>3479653.85</v>
      </c>
      <c r="E464" s="29">
        <v>-700839.34</v>
      </c>
    </row>
    <row r="465" spans="2:5">
      <c r="B465" s="28" t="s">
        <v>364</v>
      </c>
      <c r="C465" s="29">
        <v>9739.06</v>
      </c>
      <c r="D465" s="29">
        <v>722984.64</v>
      </c>
      <c r="E465" s="29">
        <v>713245.58</v>
      </c>
    </row>
    <row r="466" spans="2:5">
      <c r="B466" s="28" t="s">
        <v>365</v>
      </c>
      <c r="C466" s="29">
        <v>308209.64</v>
      </c>
      <c r="D466" s="29">
        <v>307805.96000000002</v>
      </c>
      <c r="E466" s="29">
        <v>-403.68</v>
      </c>
    </row>
    <row r="467" spans="2:5">
      <c r="B467" s="28" t="s">
        <v>366</v>
      </c>
      <c r="C467" s="29">
        <v>95257.24</v>
      </c>
      <c r="D467" s="29">
        <v>437522.67</v>
      </c>
      <c r="E467" s="29">
        <v>342265.43</v>
      </c>
    </row>
    <row r="468" spans="2:5">
      <c r="B468" s="108"/>
      <c r="C468" s="29"/>
      <c r="D468" s="29"/>
      <c r="E468" s="29"/>
    </row>
    <row r="469" spans="2:5">
      <c r="C469" s="75">
        <f>SUM(C442:C468)</f>
        <v>214031638.59999996</v>
      </c>
      <c r="D469" s="75">
        <f>SUM(D442:D468)</f>
        <v>239214766.87</v>
      </c>
      <c r="E469" s="75">
        <f>SUM(E442:E468)</f>
        <v>25183128.27</v>
      </c>
    </row>
    <row r="472" spans="2:5">
      <c r="B472" s="94" t="s">
        <v>367</v>
      </c>
      <c r="C472" s="95" t="s">
        <v>60</v>
      </c>
      <c r="D472" s="23" t="s">
        <v>368</v>
      </c>
      <c r="E472" s="11"/>
    </row>
    <row r="473" spans="2:5">
      <c r="B473" s="28" t="s">
        <v>369</v>
      </c>
      <c r="C473" s="107">
        <v>2724298</v>
      </c>
      <c r="D473" s="28"/>
      <c r="E473" s="11"/>
    </row>
    <row r="474" spans="2:5">
      <c r="B474" s="28" t="s">
        <v>370</v>
      </c>
      <c r="C474" s="107">
        <v>14375938.630000001</v>
      </c>
      <c r="D474" s="28"/>
      <c r="E474" s="11"/>
    </row>
    <row r="475" spans="2:5">
      <c r="B475" s="28" t="s">
        <v>371</v>
      </c>
      <c r="C475" s="107">
        <v>44086816.890000001</v>
      </c>
      <c r="D475" s="28"/>
      <c r="E475" s="11"/>
    </row>
    <row r="476" spans="2:5">
      <c r="B476" s="28" t="s">
        <v>372</v>
      </c>
      <c r="C476" s="107">
        <v>3031871.16</v>
      </c>
      <c r="D476" s="28"/>
      <c r="E476" s="11"/>
    </row>
    <row r="477" spans="2:5">
      <c r="B477" s="28" t="s">
        <v>69</v>
      </c>
      <c r="C477" s="107">
        <v>2482731.94</v>
      </c>
      <c r="D477" s="28"/>
      <c r="E477" s="11"/>
    </row>
    <row r="478" spans="2:5">
      <c r="B478" s="28" t="s">
        <v>70</v>
      </c>
      <c r="C478" s="107">
        <v>-26170.21</v>
      </c>
      <c r="D478" s="28"/>
      <c r="E478" s="11"/>
    </row>
    <row r="479" spans="2:5">
      <c r="B479" s="28" t="s">
        <v>71</v>
      </c>
      <c r="C479" s="107">
        <v>111184.26</v>
      </c>
      <c r="D479" s="28"/>
      <c r="E479" s="11"/>
    </row>
    <row r="480" spans="2:5">
      <c r="B480" s="28" t="s">
        <v>72</v>
      </c>
      <c r="C480" s="107">
        <v>2068080.65</v>
      </c>
      <c r="D480" s="28"/>
      <c r="E480" s="11"/>
    </row>
    <row r="481" spans="2:5">
      <c r="B481" s="28" t="s">
        <v>73</v>
      </c>
      <c r="C481" s="107">
        <v>-134343.85999999999</v>
      </c>
      <c r="D481" s="28"/>
      <c r="E481" s="11"/>
    </row>
    <row r="482" spans="2:5">
      <c r="B482" s="28" t="s">
        <v>74</v>
      </c>
      <c r="C482" s="107">
        <v>713276.59</v>
      </c>
      <c r="D482" s="28"/>
      <c r="E482" s="11"/>
    </row>
    <row r="483" spans="2:5">
      <c r="B483" s="28" t="s">
        <v>75</v>
      </c>
      <c r="C483" s="107">
        <v>-33383.599999999999</v>
      </c>
      <c r="D483" s="28"/>
      <c r="E483" s="11"/>
    </row>
    <row r="484" spans="2:5">
      <c r="B484" s="28" t="s">
        <v>76</v>
      </c>
      <c r="C484" s="107">
        <v>-102395.77</v>
      </c>
      <c r="D484" s="28"/>
      <c r="E484" s="11"/>
    </row>
    <row r="485" spans="2:5">
      <c r="B485" s="28" t="s">
        <v>78</v>
      </c>
      <c r="C485" s="107">
        <v>513600</v>
      </c>
      <c r="D485" s="28"/>
      <c r="E485" s="11"/>
    </row>
    <row r="486" spans="2:5">
      <c r="B486" s="28" t="s">
        <v>79</v>
      </c>
      <c r="C486" s="107">
        <v>620011.48</v>
      </c>
      <c r="D486" s="28"/>
      <c r="E486" s="11"/>
    </row>
    <row r="487" spans="2:5">
      <c r="B487" s="28" t="s">
        <v>80</v>
      </c>
      <c r="C487" s="107">
        <v>-1258020.6299999999</v>
      </c>
      <c r="D487" s="28"/>
      <c r="E487" s="11"/>
    </row>
    <row r="488" spans="2:5">
      <c r="B488" s="28" t="s">
        <v>81</v>
      </c>
      <c r="C488" s="107">
        <v>2758278.68</v>
      </c>
      <c r="D488" s="28"/>
      <c r="E488" s="11"/>
    </row>
    <row r="489" spans="2:5">
      <c r="B489" s="28" t="s">
        <v>83</v>
      </c>
      <c r="C489" s="107">
        <v>65843.839999999997</v>
      </c>
      <c r="D489" s="28"/>
      <c r="E489" s="11"/>
    </row>
    <row r="490" spans="2:5">
      <c r="B490" s="28" t="s">
        <v>84</v>
      </c>
      <c r="C490" s="107">
        <v>-2760</v>
      </c>
      <c r="D490" s="28"/>
      <c r="E490" s="11"/>
    </row>
    <row r="491" spans="2:5">
      <c r="B491" s="28" t="s">
        <v>85</v>
      </c>
      <c r="C491" s="107">
        <v>565118.05000000005</v>
      </c>
      <c r="D491" s="28"/>
      <c r="E491" s="11"/>
    </row>
    <row r="492" spans="2:5">
      <c r="B492" s="28" t="s">
        <v>86</v>
      </c>
      <c r="C492" s="107">
        <v>-348662</v>
      </c>
      <c r="D492" s="28"/>
      <c r="E492" s="11"/>
    </row>
    <row r="493" spans="2:5">
      <c r="B493" s="28" t="s">
        <v>88</v>
      </c>
      <c r="C493" s="107">
        <v>2808087.08</v>
      </c>
      <c r="D493" s="28"/>
      <c r="E493" s="11"/>
    </row>
    <row r="494" spans="2:5">
      <c r="B494" s="28" t="s">
        <v>89</v>
      </c>
      <c r="C494" s="107">
        <v>-29505</v>
      </c>
      <c r="D494" s="28"/>
      <c r="E494" s="11"/>
    </row>
    <row r="495" spans="2:5">
      <c r="B495" s="28" t="s">
        <v>91</v>
      </c>
      <c r="C495" s="107">
        <v>-1875</v>
      </c>
      <c r="D495" s="28"/>
      <c r="E495" s="11"/>
    </row>
    <row r="496" spans="2:5">
      <c r="B496" s="28" t="s">
        <v>93</v>
      </c>
      <c r="C496" s="107">
        <v>146552.87</v>
      </c>
      <c r="D496" s="28"/>
      <c r="E496" s="11"/>
    </row>
    <row r="497" spans="2:10">
      <c r="B497" s="28" t="s">
        <v>95</v>
      </c>
      <c r="C497" s="107">
        <v>-752.68</v>
      </c>
      <c r="D497" s="28"/>
      <c r="E497" s="11"/>
    </row>
    <row r="498" spans="2:10">
      <c r="B498" s="28" t="s">
        <v>96</v>
      </c>
      <c r="C498" s="107">
        <v>-23615.17</v>
      </c>
      <c r="D498" s="28"/>
      <c r="E498" s="11"/>
    </row>
    <row r="499" spans="2:10">
      <c r="B499" s="28" t="s">
        <v>97</v>
      </c>
      <c r="C499" s="107">
        <v>814935.48</v>
      </c>
      <c r="D499" s="28"/>
      <c r="E499" s="11"/>
    </row>
    <row r="500" spans="2:10">
      <c r="B500" s="28" t="s">
        <v>98</v>
      </c>
      <c r="C500" s="107">
        <v>-9400.25</v>
      </c>
      <c r="D500" s="28"/>
      <c r="E500" s="11"/>
    </row>
    <row r="501" spans="2:10">
      <c r="B501" s="28" t="s">
        <v>99</v>
      </c>
      <c r="C501" s="107">
        <v>3167.1</v>
      </c>
      <c r="D501" s="28"/>
      <c r="E501" s="11"/>
    </row>
    <row r="502" spans="2:10">
      <c r="B502" s="28" t="s">
        <v>100</v>
      </c>
      <c r="C502" s="107">
        <v>-13821.52</v>
      </c>
      <c r="D502" s="28"/>
      <c r="E502" s="11"/>
    </row>
    <row r="503" spans="2:10">
      <c r="B503" s="28"/>
      <c r="C503" s="107"/>
      <c r="D503" s="28"/>
      <c r="E503" s="11"/>
    </row>
    <row r="504" spans="2:10">
      <c r="C504" s="115">
        <f>SUM(C473:C503)</f>
        <v>75905087.010000035</v>
      </c>
      <c r="D504" s="116">
        <v>0</v>
      </c>
      <c r="E504" s="11"/>
      <c r="F504" s="11"/>
      <c r="G504" s="11"/>
    </row>
    <row r="505" spans="2:10">
      <c r="F505" s="11"/>
      <c r="G505" s="11"/>
    </row>
    <row r="506" spans="2:10">
      <c r="F506" s="11"/>
      <c r="G506" s="11"/>
    </row>
    <row r="507" spans="2:10">
      <c r="F507" s="11"/>
      <c r="G507" s="11"/>
    </row>
    <row r="508" spans="2:10">
      <c r="B508" s="16" t="s">
        <v>373</v>
      </c>
      <c r="F508" s="11"/>
      <c r="G508" s="11"/>
    </row>
    <row r="509" spans="2:10">
      <c r="B509" s="16" t="s">
        <v>374</v>
      </c>
      <c r="F509" s="11"/>
      <c r="G509" s="11"/>
    </row>
    <row r="510" spans="2:10">
      <c r="B510" s="117"/>
      <c r="C510" s="117"/>
      <c r="D510" s="117"/>
      <c r="E510" s="117"/>
      <c r="F510" s="11"/>
      <c r="G510" s="11"/>
      <c r="J510" s="118"/>
    </row>
    <row r="511" spans="2:10">
      <c r="B511" s="119"/>
      <c r="C511" s="119"/>
      <c r="D511" s="119"/>
      <c r="E511" s="119"/>
      <c r="F511" s="11"/>
      <c r="G511" s="11"/>
      <c r="J511" s="118"/>
    </row>
    <row r="512" spans="2:10">
      <c r="B512" s="120" t="s">
        <v>375</v>
      </c>
      <c r="C512" s="121"/>
      <c r="D512" s="121"/>
      <c r="E512" s="122"/>
      <c r="F512" s="11"/>
      <c r="G512" s="11"/>
      <c r="J512" s="118"/>
    </row>
    <row r="513" spans="2:19">
      <c r="B513" s="123" t="s">
        <v>376</v>
      </c>
      <c r="C513" s="124"/>
      <c r="D513" s="124"/>
      <c r="E513" s="125"/>
      <c r="F513" s="11"/>
      <c r="G513" s="126"/>
      <c r="J513" s="118"/>
    </row>
    <row r="514" spans="2:19">
      <c r="B514" s="127" t="s">
        <v>377</v>
      </c>
      <c r="C514" s="128"/>
      <c r="D514" s="128"/>
      <c r="E514" s="129"/>
      <c r="F514" s="11"/>
      <c r="G514" s="126"/>
      <c r="J514" s="118"/>
    </row>
    <row r="515" spans="2:19">
      <c r="B515" s="130" t="s">
        <v>378</v>
      </c>
      <c r="C515" s="131"/>
      <c r="E515" s="132">
        <f>+[1]EAI!H28</f>
        <v>454525208.82000005</v>
      </c>
      <c r="F515" s="11"/>
      <c r="G515" s="126"/>
    </row>
    <row r="516" spans="2:19">
      <c r="B516" s="133"/>
      <c r="C516" s="133"/>
      <c r="D516" s="11"/>
      <c r="F516" s="11"/>
      <c r="G516" s="126"/>
      <c r="J516" s="118"/>
    </row>
    <row r="517" spans="2:19">
      <c r="B517" s="134" t="s">
        <v>379</v>
      </c>
      <c r="C517" s="135"/>
      <c r="D517" s="136"/>
      <c r="E517" s="137"/>
      <c r="F517" s="11"/>
      <c r="G517" s="11"/>
      <c r="J517" s="118"/>
    </row>
    <row r="518" spans="2:19">
      <c r="B518" s="138" t="s">
        <v>380</v>
      </c>
      <c r="C518" s="139"/>
      <c r="D518" s="140">
        <v>0</v>
      </c>
      <c r="E518" s="141"/>
      <c r="F518" s="11"/>
      <c r="G518" s="11"/>
      <c r="J518" s="118"/>
    </row>
    <row r="519" spans="2:19">
      <c r="B519" s="138" t="s">
        <v>381</v>
      </c>
      <c r="C519" s="139"/>
      <c r="D519" s="140">
        <v>0</v>
      </c>
      <c r="E519" s="141"/>
      <c r="F519" s="11"/>
      <c r="G519" s="11"/>
      <c r="J519" s="118"/>
    </row>
    <row r="520" spans="2:19">
      <c r="B520" s="138" t="s">
        <v>382</v>
      </c>
      <c r="C520" s="139"/>
      <c r="D520" s="140">
        <v>0</v>
      </c>
      <c r="E520" s="141"/>
      <c r="F520" s="11"/>
      <c r="G520" s="11"/>
    </row>
    <row r="521" spans="2:19" ht="15">
      <c r="B521" s="138" t="s">
        <v>383</v>
      </c>
      <c r="C521" s="139"/>
      <c r="D521" s="140">
        <v>0</v>
      </c>
      <c r="E521" s="141"/>
      <c r="F521" s="11"/>
      <c r="G521" s="11"/>
      <c r="J521" s="118"/>
      <c r="L521"/>
      <c r="M521"/>
      <c r="N521"/>
      <c r="O521"/>
      <c r="P521"/>
      <c r="Q521"/>
      <c r="R521"/>
      <c r="S521"/>
    </row>
    <row r="522" spans="2:19" ht="15">
      <c r="B522" s="138" t="s">
        <v>384</v>
      </c>
      <c r="C522" s="139"/>
      <c r="D522" s="140">
        <v>0</v>
      </c>
      <c r="E522" s="141"/>
      <c r="F522" s="11"/>
      <c r="G522" s="11"/>
      <c r="L522"/>
      <c r="M522"/>
      <c r="N522"/>
      <c r="O522"/>
      <c r="P522"/>
      <c r="Q522"/>
      <c r="R522"/>
      <c r="S522"/>
    </row>
    <row r="523" spans="2:19" ht="15">
      <c r="B523" s="133"/>
      <c r="C523" s="133"/>
      <c r="D523" s="11"/>
      <c r="F523" s="11"/>
      <c r="G523" s="11"/>
      <c r="L523"/>
      <c r="M523"/>
      <c r="N523"/>
      <c r="O523"/>
      <c r="P523"/>
      <c r="Q523"/>
      <c r="R523"/>
      <c r="S523"/>
    </row>
    <row r="524" spans="2:19" ht="15">
      <c r="B524" s="134" t="s">
        <v>385</v>
      </c>
      <c r="C524" s="135"/>
      <c r="D524" s="136"/>
      <c r="E524" s="142">
        <f>SUM(D524:D528)</f>
        <v>57074647.859999999</v>
      </c>
      <c r="F524" s="11"/>
      <c r="G524" s="11"/>
      <c r="L524"/>
      <c r="M524"/>
      <c r="N524"/>
      <c r="O524"/>
      <c r="P524"/>
      <c r="Q524"/>
      <c r="R524"/>
      <c r="S524"/>
    </row>
    <row r="525" spans="2:19" ht="15">
      <c r="B525" s="138" t="s">
        <v>386</v>
      </c>
      <c r="C525" s="139"/>
      <c r="D525" s="140">
        <v>0</v>
      </c>
      <c r="E525" s="141"/>
      <c r="F525" s="11"/>
      <c r="G525" s="11"/>
      <c r="J525" s="118"/>
      <c r="L525"/>
      <c r="M525"/>
      <c r="N525"/>
      <c r="O525"/>
      <c r="P525"/>
      <c r="Q525"/>
      <c r="R525"/>
      <c r="S525"/>
    </row>
    <row r="526" spans="2:19" ht="15">
      <c r="B526" s="138" t="s">
        <v>387</v>
      </c>
      <c r="C526" s="139"/>
      <c r="D526" s="140">
        <v>0</v>
      </c>
      <c r="E526" s="141"/>
      <c r="F526" s="11"/>
      <c r="G526" s="11"/>
      <c r="L526"/>
      <c r="M526"/>
      <c r="N526"/>
      <c r="O526"/>
      <c r="P526"/>
      <c r="Q526"/>
      <c r="R526"/>
      <c r="S526"/>
    </row>
    <row r="527" spans="2:19" ht="15">
      <c r="B527" s="138" t="s">
        <v>388</v>
      </c>
      <c r="C527" s="139"/>
      <c r="D527" s="140">
        <v>0</v>
      </c>
      <c r="E527" s="141"/>
      <c r="F527" s="11"/>
      <c r="G527" s="11"/>
      <c r="L527"/>
      <c r="M527"/>
      <c r="N527"/>
      <c r="O527"/>
      <c r="P527"/>
      <c r="Q527"/>
      <c r="R527"/>
      <c r="S527"/>
    </row>
    <row r="528" spans="2:19" ht="15">
      <c r="B528" s="143" t="s">
        <v>389</v>
      </c>
      <c r="C528" s="144"/>
      <c r="D528" s="145">
        <v>57074647.859999999</v>
      </c>
      <c r="E528" s="146"/>
      <c r="F528" s="11"/>
      <c r="G528" s="11"/>
      <c r="L528"/>
      <c r="M528"/>
      <c r="N528"/>
      <c r="O528"/>
      <c r="P528"/>
      <c r="Q528"/>
      <c r="R528"/>
      <c r="S528"/>
    </row>
    <row r="529" spans="2:19" ht="15">
      <c r="B529" s="133"/>
      <c r="C529" s="133"/>
      <c r="F529" s="11"/>
      <c r="G529" s="11"/>
      <c r="L529"/>
      <c r="M529"/>
      <c r="N529"/>
      <c r="O529"/>
      <c r="P529"/>
      <c r="Q529"/>
      <c r="R529"/>
      <c r="S529"/>
    </row>
    <row r="530" spans="2:19" ht="15">
      <c r="B530" s="130" t="s">
        <v>390</v>
      </c>
      <c r="C530" s="131"/>
      <c r="E530" s="147">
        <f>+E515+E517-E524</f>
        <v>397450560.96000004</v>
      </c>
      <c r="F530" s="148">
        <f>+[1]EA!D34</f>
        <v>397450560.95999998</v>
      </c>
      <c r="G530" s="126">
        <f>+E530-F530</f>
        <v>0</v>
      </c>
      <c r="L530"/>
      <c r="M530"/>
      <c r="N530"/>
      <c r="O530"/>
      <c r="P530"/>
      <c r="Q530"/>
      <c r="R530"/>
      <c r="S530"/>
    </row>
    <row r="531" spans="2:19" ht="15">
      <c r="B531" s="119"/>
      <c r="C531" s="119"/>
      <c r="D531" s="119"/>
      <c r="E531" s="119"/>
      <c r="F531" s="11"/>
      <c r="G531" s="11"/>
      <c r="L531"/>
      <c r="M531"/>
      <c r="N531"/>
      <c r="O531"/>
      <c r="P531"/>
      <c r="Q531"/>
      <c r="R531"/>
      <c r="S531"/>
    </row>
    <row r="532" spans="2:19" ht="15">
      <c r="B532" s="119"/>
      <c r="C532" s="119"/>
      <c r="D532" s="119"/>
      <c r="E532" s="119"/>
      <c r="F532" s="11"/>
      <c r="G532" s="11"/>
      <c r="L532"/>
      <c r="M532"/>
      <c r="N532"/>
      <c r="O532"/>
      <c r="P532"/>
      <c r="Q532"/>
      <c r="R532"/>
      <c r="S532"/>
    </row>
    <row r="533" spans="2:19" ht="15">
      <c r="B533" s="120" t="s">
        <v>391</v>
      </c>
      <c r="C533" s="121"/>
      <c r="D533" s="121"/>
      <c r="E533" s="122"/>
      <c r="F533" s="11"/>
      <c r="G533" s="11"/>
      <c r="L533"/>
      <c r="M533"/>
      <c r="N533"/>
      <c r="O533"/>
      <c r="P533"/>
      <c r="Q533"/>
      <c r="R533"/>
      <c r="S533"/>
    </row>
    <row r="534" spans="2:19" ht="15">
      <c r="B534" s="123" t="s">
        <v>376</v>
      </c>
      <c r="C534" s="124"/>
      <c r="D534" s="124"/>
      <c r="E534" s="125"/>
      <c r="F534" s="11"/>
      <c r="G534" s="11"/>
      <c r="I534" s="149"/>
      <c r="J534" s="149"/>
      <c r="K534" s="149"/>
      <c r="L534"/>
      <c r="M534"/>
      <c r="N534"/>
      <c r="O534"/>
      <c r="P534"/>
      <c r="Q534"/>
      <c r="R534"/>
      <c r="S534"/>
    </row>
    <row r="535" spans="2:19" ht="15">
      <c r="B535" s="127" t="s">
        <v>377</v>
      </c>
      <c r="C535" s="128"/>
      <c r="D535" s="128"/>
      <c r="E535" s="129"/>
      <c r="F535" s="11"/>
      <c r="G535" s="150"/>
      <c r="H535" s="149"/>
      <c r="I535" s="149"/>
      <c r="J535" s="149"/>
      <c r="K535" s="149"/>
      <c r="L535"/>
      <c r="M535"/>
      <c r="N535"/>
      <c r="O535"/>
      <c r="P535"/>
      <c r="Q535"/>
      <c r="R535"/>
      <c r="S535"/>
    </row>
    <row r="536" spans="2:19" ht="15">
      <c r="B536" s="130" t="s">
        <v>392</v>
      </c>
      <c r="C536" s="131"/>
      <c r="E536" s="151">
        <f>+[1]CAdmon!H30</f>
        <v>356755605.44999999</v>
      </c>
      <c r="F536" s="11"/>
      <c r="G536" s="150"/>
      <c r="H536" s="149"/>
      <c r="I536" s="149"/>
      <c r="J536" s="149"/>
      <c r="K536" s="152"/>
      <c r="L536"/>
      <c r="M536"/>
      <c r="N536"/>
      <c r="O536"/>
      <c r="P536"/>
      <c r="Q536"/>
      <c r="R536"/>
      <c r="S536"/>
    </row>
    <row r="537" spans="2:19" ht="15">
      <c r="B537" s="133"/>
      <c r="C537" s="133"/>
      <c r="F537" s="11"/>
      <c r="G537" s="150"/>
      <c r="H537" s="149"/>
      <c r="I537" s="149"/>
      <c r="J537" s="149"/>
      <c r="K537" s="152"/>
      <c r="L537"/>
      <c r="M537"/>
      <c r="N537"/>
      <c r="O537"/>
      <c r="P537"/>
      <c r="Q537"/>
      <c r="R537"/>
      <c r="S537"/>
    </row>
    <row r="538" spans="2:19" ht="15">
      <c r="B538" s="153" t="s">
        <v>393</v>
      </c>
      <c r="C538" s="154"/>
      <c r="D538" s="136"/>
      <c r="E538" s="155">
        <f>SUM(D538:D555)</f>
        <v>19170317.640000001</v>
      </c>
      <c r="F538" s="11"/>
      <c r="G538" s="150"/>
      <c r="H538" s="149"/>
      <c r="I538" s="149"/>
      <c r="J538" s="149"/>
      <c r="K538" s="152"/>
      <c r="L538"/>
      <c r="M538"/>
      <c r="N538"/>
      <c r="O538"/>
      <c r="P538"/>
      <c r="Q538"/>
      <c r="R538"/>
      <c r="S538"/>
    </row>
    <row r="539" spans="2:19" ht="15">
      <c r="B539" s="138" t="s">
        <v>394</v>
      </c>
      <c r="C539" s="139"/>
      <c r="D539" s="156">
        <v>5490723.3300000001</v>
      </c>
      <c r="E539" s="157"/>
      <c r="F539" s="11"/>
      <c r="G539" s="150"/>
      <c r="H539" s="149"/>
      <c r="I539" s="149"/>
      <c r="J539" s="149"/>
      <c r="K539" s="152"/>
      <c r="L539"/>
      <c r="M539"/>
      <c r="N539"/>
      <c r="O539"/>
      <c r="P539"/>
      <c r="Q539"/>
      <c r="R539"/>
      <c r="S539"/>
    </row>
    <row r="540" spans="2:19" ht="15">
      <c r="B540" s="138" t="s">
        <v>395</v>
      </c>
      <c r="C540" s="139"/>
      <c r="D540" s="156">
        <v>2245002.71</v>
      </c>
      <c r="E540" s="157"/>
      <c r="F540" s="11"/>
      <c r="G540" s="150"/>
      <c r="H540" s="149"/>
      <c r="I540" s="149"/>
      <c r="J540" s="149"/>
      <c r="K540" s="152"/>
      <c r="L540"/>
      <c r="M540"/>
      <c r="N540"/>
      <c r="O540"/>
      <c r="P540"/>
      <c r="Q540"/>
      <c r="R540"/>
      <c r="S540"/>
    </row>
    <row r="541" spans="2:19" ht="15">
      <c r="B541" s="138" t="s">
        <v>396</v>
      </c>
      <c r="C541" s="139"/>
      <c r="D541" s="156">
        <v>2837216.68</v>
      </c>
      <c r="E541" s="157"/>
      <c r="F541" s="11"/>
      <c r="G541" s="150"/>
      <c r="H541" s="149"/>
      <c r="I541" s="149"/>
      <c r="J541" s="149"/>
      <c r="K541" s="152"/>
      <c r="L541"/>
      <c r="M541"/>
      <c r="N541"/>
      <c r="O541"/>
      <c r="P541"/>
      <c r="Q541"/>
      <c r="R541"/>
      <c r="S541"/>
    </row>
    <row r="542" spans="2:19" ht="15">
      <c r="B542" s="138" t="s">
        <v>397</v>
      </c>
      <c r="C542" s="139"/>
      <c r="D542" s="156">
        <v>0</v>
      </c>
      <c r="E542" s="157"/>
      <c r="F542" s="11"/>
      <c r="G542" s="150"/>
      <c r="H542" s="149"/>
      <c r="I542" s="149"/>
      <c r="J542" s="149"/>
      <c r="K542" s="152"/>
      <c r="L542"/>
      <c r="M542"/>
      <c r="N542"/>
      <c r="O542"/>
      <c r="P542"/>
      <c r="Q542"/>
      <c r="R542"/>
      <c r="S542"/>
    </row>
    <row r="543" spans="2:19" ht="15">
      <c r="B543" s="138" t="s">
        <v>398</v>
      </c>
      <c r="C543" s="139"/>
      <c r="D543" s="156"/>
      <c r="E543" s="157"/>
      <c r="F543" s="11"/>
      <c r="G543" s="158"/>
      <c r="H543" s="149"/>
      <c r="I543" s="149"/>
      <c r="J543" s="149"/>
      <c r="K543" s="152"/>
      <c r="L543"/>
      <c r="M543"/>
      <c r="N543"/>
      <c r="O543"/>
      <c r="P543"/>
      <c r="Q543"/>
      <c r="R543"/>
      <c r="S543"/>
    </row>
    <row r="544" spans="2:19" ht="15">
      <c r="B544" s="138" t="s">
        <v>399</v>
      </c>
      <c r="C544" s="139"/>
      <c r="D544" s="156">
        <v>3790055.84</v>
      </c>
      <c r="E544" s="157"/>
      <c r="F544" s="11"/>
      <c r="G544" s="150"/>
      <c r="H544" s="149"/>
      <c r="I544" s="149"/>
      <c r="J544" s="149"/>
      <c r="K544" s="152"/>
      <c r="L544"/>
      <c r="M544"/>
      <c r="N544"/>
      <c r="O544"/>
      <c r="P544"/>
      <c r="Q544"/>
      <c r="R544"/>
      <c r="S544"/>
    </row>
    <row r="545" spans="2:19" ht="15">
      <c r="B545" s="138" t="s">
        <v>400</v>
      </c>
      <c r="C545" s="139"/>
      <c r="D545" s="156"/>
      <c r="E545" s="157"/>
      <c r="F545" s="11"/>
      <c r="G545" s="158"/>
      <c r="H545" s="149"/>
      <c r="I545" s="149"/>
      <c r="J545" s="149"/>
      <c r="K545" s="152"/>
      <c r="L545"/>
      <c r="M545"/>
      <c r="N545"/>
      <c r="O545"/>
      <c r="P545"/>
      <c r="Q545"/>
      <c r="R545"/>
      <c r="S545"/>
    </row>
    <row r="546" spans="2:19" ht="15">
      <c r="B546" s="138" t="s">
        <v>401</v>
      </c>
      <c r="C546" s="139"/>
      <c r="D546" s="156">
        <v>0</v>
      </c>
      <c r="E546" s="157"/>
      <c r="F546" s="11"/>
      <c r="G546" s="150"/>
      <c r="H546" s="149"/>
      <c r="I546" s="149"/>
      <c r="J546" s="149"/>
      <c r="K546" s="152"/>
      <c r="L546"/>
      <c r="M546"/>
      <c r="N546"/>
      <c r="O546"/>
      <c r="P546"/>
      <c r="Q546"/>
      <c r="R546"/>
      <c r="S546"/>
    </row>
    <row r="547" spans="2:19" ht="15">
      <c r="B547" s="138" t="s">
        <v>402</v>
      </c>
      <c r="C547" s="139"/>
      <c r="D547" s="156">
        <v>0</v>
      </c>
      <c r="E547" s="157"/>
      <c r="F547" s="11"/>
      <c r="G547" s="158"/>
      <c r="H547" s="149"/>
      <c r="I547" s="149"/>
      <c r="J547" s="149"/>
      <c r="K547" s="152"/>
      <c r="L547"/>
      <c r="M547"/>
      <c r="N547"/>
      <c r="O547"/>
      <c r="P547"/>
      <c r="Q547"/>
      <c r="R547"/>
      <c r="S547"/>
    </row>
    <row r="548" spans="2:19" ht="15">
      <c r="B548" s="138" t="s">
        <v>403</v>
      </c>
      <c r="C548" s="139"/>
      <c r="D548" s="156">
        <v>4807319.08</v>
      </c>
      <c r="E548" s="157"/>
      <c r="F548" s="11"/>
      <c r="G548" s="158"/>
      <c r="H548" s="149"/>
      <c r="I548" s="149"/>
      <c r="J548" s="149"/>
      <c r="K548" s="152"/>
      <c r="L548"/>
      <c r="M548"/>
      <c r="N548"/>
      <c r="O548"/>
      <c r="P548"/>
      <c r="Q548"/>
      <c r="R548"/>
      <c r="S548"/>
    </row>
    <row r="549" spans="2:19" ht="15">
      <c r="B549" s="138" t="s">
        <v>404</v>
      </c>
      <c r="C549" s="139"/>
      <c r="D549" s="156">
        <v>0</v>
      </c>
      <c r="E549" s="157"/>
      <c r="F549" s="11"/>
      <c r="G549" s="158"/>
      <c r="H549" s="149"/>
      <c r="I549" s="149"/>
      <c r="J549" s="149"/>
      <c r="K549" s="152"/>
      <c r="L549"/>
      <c r="M549"/>
      <c r="N549"/>
      <c r="O549"/>
      <c r="P549"/>
      <c r="Q549"/>
      <c r="R549"/>
      <c r="S549"/>
    </row>
    <row r="550" spans="2:19" ht="15">
      <c r="B550" s="138" t="s">
        <v>405</v>
      </c>
      <c r="C550" s="139"/>
      <c r="D550" s="156">
        <v>0</v>
      </c>
      <c r="E550" s="157"/>
      <c r="F550" s="11"/>
      <c r="G550" s="158"/>
      <c r="H550" s="149"/>
      <c r="I550" s="149"/>
      <c r="J550" s="149"/>
      <c r="K550" s="152"/>
      <c r="L550"/>
      <c r="M550"/>
      <c r="N550"/>
      <c r="O550"/>
      <c r="P550"/>
      <c r="Q550"/>
      <c r="R550"/>
      <c r="S550"/>
    </row>
    <row r="551" spans="2:19" ht="15">
      <c r="B551" s="138" t="s">
        <v>406</v>
      </c>
      <c r="C551" s="139"/>
      <c r="D551" s="156">
        <v>0</v>
      </c>
      <c r="E551" s="157"/>
      <c r="F551" s="11"/>
      <c r="G551" s="159"/>
      <c r="H551" s="149"/>
      <c r="I551" s="149"/>
      <c r="J551" s="149"/>
      <c r="K551" s="152"/>
      <c r="L551"/>
      <c r="M551"/>
      <c r="N551"/>
      <c r="O551"/>
      <c r="P551"/>
      <c r="Q551"/>
      <c r="R551"/>
      <c r="S551"/>
    </row>
    <row r="552" spans="2:19" ht="15">
      <c r="B552" s="138" t="s">
        <v>407</v>
      </c>
      <c r="C552" s="139"/>
      <c r="D552" s="156">
        <v>0</v>
      </c>
      <c r="E552" s="157"/>
      <c r="F552" s="11"/>
      <c r="G552" s="150"/>
      <c r="H552" s="149"/>
      <c r="I552" s="149"/>
      <c r="J552" s="149"/>
      <c r="K552" s="152"/>
      <c r="L552"/>
      <c r="M552"/>
      <c r="N552"/>
      <c r="O552"/>
      <c r="P552"/>
      <c r="Q552"/>
      <c r="R552"/>
      <c r="S552"/>
    </row>
    <row r="553" spans="2:19" ht="15">
      <c r="B553" s="138" t="s">
        <v>408</v>
      </c>
      <c r="C553" s="139"/>
      <c r="D553" s="156">
        <v>0</v>
      </c>
      <c r="E553" s="157"/>
      <c r="F553" s="11"/>
      <c r="G553" s="150"/>
      <c r="H553" s="149"/>
      <c r="I553" s="149"/>
      <c r="J553" s="149"/>
      <c r="K553" s="152"/>
      <c r="L553"/>
      <c r="M553"/>
      <c r="N553"/>
      <c r="O553"/>
      <c r="P553"/>
      <c r="Q553"/>
      <c r="R553"/>
      <c r="S553"/>
    </row>
    <row r="554" spans="2:19" ht="12.75" customHeight="1">
      <c r="B554" s="138" t="s">
        <v>409</v>
      </c>
      <c r="C554" s="139"/>
      <c r="D554" s="156">
        <v>0</v>
      </c>
      <c r="E554" s="157"/>
      <c r="F554" s="11"/>
      <c r="G554" s="150"/>
      <c r="H554" s="149"/>
      <c r="I554" s="149"/>
      <c r="J554" s="149"/>
      <c r="K554" s="152"/>
      <c r="L554"/>
      <c r="M554"/>
      <c r="N554"/>
      <c r="O554"/>
      <c r="P554"/>
      <c r="Q554"/>
      <c r="R554"/>
      <c r="S554"/>
    </row>
    <row r="555" spans="2:19" ht="15">
      <c r="B555" s="160" t="s">
        <v>410</v>
      </c>
      <c r="C555" s="161"/>
      <c r="D555" s="156">
        <v>0</v>
      </c>
      <c r="E555" s="157"/>
      <c r="F555" s="11"/>
      <c r="G555" s="150"/>
      <c r="H555" s="149"/>
      <c r="I555" s="149"/>
      <c r="J555" s="149"/>
      <c r="K555" s="152"/>
      <c r="L555"/>
      <c r="M555"/>
      <c r="N555"/>
      <c r="O555"/>
      <c r="P555"/>
      <c r="Q555"/>
      <c r="R555"/>
      <c r="S555"/>
    </row>
    <row r="556" spans="2:19">
      <c r="B556" s="133"/>
      <c r="C556" s="133"/>
      <c r="D556" s="162"/>
      <c r="F556" s="11"/>
      <c r="G556" s="150"/>
      <c r="H556" s="149"/>
      <c r="I556" s="149"/>
      <c r="J556" s="149"/>
      <c r="K556" s="152"/>
      <c r="L556" s="152"/>
      <c r="M556" s="149"/>
    </row>
    <row r="557" spans="2:19">
      <c r="B557" s="153" t="s">
        <v>411</v>
      </c>
      <c r="C557" s="154"/>
      <c r="D557" s="163"/>
      <c r="E557" s="155">
        <f>SUM(D557:D564)</f>
        <v>0</v>
      </c>
      <c r="F557" s="11"/>
      <c r="G557" s="150"/>
      <c r="H557" s="149"/>
      <c r="I557" s="149"/>
      <c r="J557" s="149"/>
      <c r="K557" s="149"/>
      <c r="L557" s="152"/>
      <c r="M557" s="149"/>
    </row>
    <row r="558" spans="2:19">
      <c r="B558" s="138" t="s">
        <v>412</v>
      </c>
      <c r="C558" s="139"/>
      <c r="D558" s="156">
        <v>0</v>
      </c>
      <c r="E558" s="157"/>
      <c r="F558" s="11"/>
      <c r="G558" s="150"/>
      <c r="H558" s="149"/>
      <c r="I558" s="149"/>
      <c r="J558" s="149"/>
      <c r="L558" s="149"/>
      <c r="M558" s="149"/>
    </row>
    <row r="559" spans="2:19">
      <c r="B559" s="138" t="s">
        <v>413</v>
      </c>
      <c r="C559" s="139"/>
      <c r="D559" s="156">
        <v>0</v>
      </c>
      <c r="E559" s="157"/>
      <c r="F559" s="11"/>
      <c r="G559" s="150"/>
      <c r="H559" s="149"/>
      <c r="I559" s="149"/>
      <c r="J559" s="149"/>
      <c r="K559" s="152"/>
      <c r="L559" s="152"/>
      <c r="M559" s="149"/>
    </row>
    <row r="560" spans="2:19">
      <c r="B560" s="138" t="s">
        <v>414</v>
      </c>
      <c r="C560" s="139"/>
      <c r="D560" s="156">
        <v>0</v>
      </c>
      <c r="E560" s="157"/>
      <c r="F560" s="11"/>
      <c r="G560" s="150"/>
      <c r="H560" s="149"/>
      <c r="I560" s="149"/>
      <c r="J560" s="149"/>
      <c r="K560" s="149"/>
      <c r="L560" s="152"/>
      <c r="M560" s="149"/>
    </row>
    <row r="561" spans="2:13">
      <c r="B561" s="138" t="s">
        <v>415</v>
      </c>
      <c r="C561" s="139"/>
      <c r="D561" s="156">
        <v>0</v>
      </c>
      <c r="E561" s="157"/>
      <c r="F561" s="11"/>
      <c r="G561" s="150"/>
      <c r="H561" s="149"/>
      <c r="I561" s="149"/>
      <c r="J561" s="149"/>
      <c r="K561" s="149"/>
      <c r="L561" s="149"/>
      <c r="M561" s="149"/>
    </row>
    <row r="562" spans="2:13">
      <c r="B562" s="138" t="s">
        <v>416</v>
      </c>
      <c r="C562" s="139"/>
      <c r="D562" s="156">
        <v>0</v>
      </c>
      <c r="E562" s="157"/>
      <c r="F562" s="11"/>
      <c r="G562" s="150"/>
      <c r="H562" s="149"/>
      <c r="I562" s="149"/>
      <c r="J562" s="149"/>
      <c r="K562" s="152"/>
      <c r="L562" s="149"/>
      <c r="M562" s="149"/>
    </row>
    <row r="563" spans="2:13">
      <c r="B563" s="138" t="s">
        <v>417</v>
      </c>
      <c r="C563" s="139"/>
      <c r="D563" s="156">
        <v>0</v>
      </c>
      <c r="E563" s="157"/>
      <c r="F563" s="11"/>
      <c r="G563" s="150"/>
      <c r="H563" s="149"/>
      <c r="I563" s="149"/>
      <c r="J563" s="149"/>
      <c r="K563" s="152"/>
      <c r="L563" s="149"/>
      <c r="M563" s="149"/>
    </row>
    <row r="564" spans="2:13">
      <c r="B564" s="160" t="s">
        <v>418</v>
      </c>
      <c r="C564" s="161"/>
      <c r="D564" s="156"/>
      <c r="E564" s="157"/>
      <c r="F564" s="11"/>
      <c r="G564" s="150"/>
      <c r="H564" s="149"/>
      <c r="I564" s="149"/>
      <c r="J564" s="149"/>
      <c r="K564" s="152"/>
      <c r="L564" s="149"/>
      <c r="M564" s="149"/>
    </row>
    <row r="565" spans="2:13">
      <c r="B565" s="164"/>
      <c r="C565" s="164"/>
      <c r="F565" s="11"/>
      <c r="G565" s="150"/>
      <c r="H565" s="149"/>
      <c r="I565" s="149"/>
      <c r="J565" s="149"/>
      <c r="K565" s="149"/>
      <c r="L565" s="149"/>
      <c r="M565" s="149"/>
    </row>
    <row r="566" spans="2:13">
      <c r="B566" s="165" t="s">
        <v>419</v>
      </c>
      <c r="E566" s="147">
        <f>+E536-E538+E557</f>
        <v>337585287.81</v>
      </c>
      <c r="F566" s="126">
        <f>+[1]EA!I52</f>
        <v>337585287.81</v>
      </c>
      <c r="G566" s="126">
        <f>+E566-F566</f>
        <v>0</v>
      </c>
      <c r="H566" s="149"/>
      <c r="I566" s="149"/>
      <c r="J566" s="149"/>
      <c r="K566" s="149"/>
      <c r="L566" s="149"/>
      <c r="M566" s="149"/>
    </row>
    <row r="567" spans="2:13">
      <c r="F567" s="166"/>
      <c r="G567" s="150"/>
      <c r="H567" s="149"/>
      <c r="I567" s="149"/>
      <c r="J567" s="149"/>
      <c r="K567" s="149"/>
      <c r="L567" s="149"/>
      <c r="M567" s="149"/>
    </row>
    <row r="568" spans="2:13">
      <c r="F568" s="11"/>
      <c r="G568" s="11"/>
    </row>
    <row r="569" spans="2:13">
      <c r="F569" s="167"/>
      <c r="G569" s="11"/>
    </row>
    <row r="570" spans="2:13">
      <c r="F570" s="167"/>
      <c r="G570" s="11"/>
    </row>
    <row r="571" spans="2:13">
      <c r="F571" s="11"/>
      <c r="G571" s="11"/>
    </row>
    <row r="572" spans="2:13">
      <c r="B572" s="168" t="s">
        <v>420</v>
      </c>
      <c r="C572" s="168"/>
      <c r="D572" s="168"/>
      <c r="E572" s="168"/>
      <c r="F572" s="168"/>
      <c r="G572" s="11"/>
    </row>
    <row r="573" spans="2:13">
      <c r="B573" s="169"/>
      <c r="C573" s="169"/>
      <c r="D573" s="169"/>
      <c r="E573" s="169"/>
      <c r="F573" s="169"/>
      <c r="G573" s="11"/>
    </row>
    <row r="574" spans="2:13">
      <c r="B574" s="169"/>
      <c r="C574" s="169"/>
      <c r="D574" s="169"/>
      <c r="E574" s="169"/>
      <c r="F574" s="169"/>
      <c r="G574" s="11"/>
    </row>
    <row r="575" spans="2:13">
      <c r="B575" s="62" t="s">
        <v>421</v>
      </c>
      <c r="C575" s="63" t="s">
        <v>58</v>
      </c>
      <c r="D575" s="92" t="s">
        <v>59</v>
      </c>
      <c r="E575" s="92" t="s">
        <v>60</v>
      </c>
      <c r="F575" s="11"/>
      <c r="G575" s="11"/>
    </row>
    <row r="576" spans="2:13">
      <c r="B576" s="26" t="s">
        <v>422</v>
      </c>
      <c r="C576" s="107">
        <v>0</v>
      </c>
      <c r="D576" s="45">
        <v>68945</v>
      </c>
      <c r="E576" s="45">
        <v>68945</v>
      </c>
      <c r="F576" s="11"/>
      <c r="G576" s="11"/>
    </row>
    <row r="577" spans="2:7">
      <c r="B577" s="26" t="s">
        <v>423</v>
      </c>
      <c r="C577" s="107">
        <v>0</v>
      </c>
      <c r="D577" s="45">
        <v>-68945</v>
      </c>
      <c r="E577" s="45">
        <v>-68945</v>
      </c>
      <c r="F577" s="11"/>
      <c r="G577" s="11"/>
    </row>
    <row r="578" spans="2:7">
      <c r="B578" s="30"/>
      <c r="C578" s="107"/>
      <c r="D578" s="45"/>
      <c r="E578" s="45"/>
      <c r="F578" s="11"/>
      <c r="G578" s="11"/>
    </row>
    <row r="579" spans="2:7">
      <c r="C579" s="23" t="s">
        <v>424</v>
      </c>
      <c r="D579" s="23" t="s">
        <v>424</v>
      </c>
      <c r="E579" s="23" t="s">
        <v>424</v>
      </c>
      <c r="F579" s="11"/>
      <c r="G579" s="11"/>
    </row>
    <row r="580" spans="2:7">
      <c r="F580" s="11"/>
      <c r="G580" s="11"/>
    </row>
    <row r="581" spans="2:7">
      <c r="F581" s="11"/>
      <c r="G581" s="11"/>
    </row>
    <row r="582" spans="2:7">
      <c r="B582" s="170" t="s">
        <v>425</v>
      </c>
      <c r="F582" s="11"/>
      <c r="G582" s="11"/>
    </row>
    <row r="583" spans="2:7" ht="12" customHeight="1">
      <c r="F583" s="11"/>
      <c r="G583" s="11"/>
    </row>
    <row r="584" spans="2:7" ht="12" customHeight="1">
      <c r="F584" s="11"/>
      <c r="G584" s="11"/>
    </row>
    <row r="585" spans="2:7" ht="12" customHeight="1">
      <c r="F585" s="11"/>
      <c r="G585" s="11"/>
    </row>
    <row r="586" spans="2:7">
      <c r="C586" s="119"/>
      <c r="D586" s="119"/>
      <c r="E586" s="119"/>
    </row>
    <row r="587" spans="2:7">
      <c r="B587" s="171"/>
      <c r="C587" s="119"/>
      <c r="D587" s="172"/>
      <c r="E587" s="119"/>
    </row>
    <row r="588" spans="2:7">
      <c r="B588" s="173" t="s">
        <v>426</v>
      </c>
      <c r="C588" s="119"/>
      <c r="D588" s="173" t="s">
        <v>427</v>
      </c>
      <c r="E588" s="119"/>
    </row>
    <row r="589" spans="2:7">
      <c r="B589" s="173" t="s">
        <v>428</v>
      </c>
      <c r="C589" s="119"/>
      <c r="D589" s="173" t="s">
        <v>429</v>
      </c>
      <c r="E589" s="119"/>
    </row>
    <row r="590" spans="2:7">
      <c r="G590" s="11"/>
    </row>
    <row r="591" spans="2:7">
      <c r="B591" s="119"/>
      <c r="C591" s="119"/>
      <c r="D591" s="119"/>
      <c r="E591" s="119"/>
      <c r="F591" s="119"/>
      <c r="G591" s="119"/>
    </row>
    <row r="592" spans="2:7">
      <c r="B592" s="119"/>
      <c r="C592" s="119"/>
      <c r="D592" s="119"/>
      <c r="E592" s="119"/>
      <c r="F592" s="119"/>
      <c r="G592" s="119"/>
    </row>
    <row r="596" ht="12.75" customHeight="1"/>
    <row r="599" ht="12.75" customHeight="1"/>
  </sheetData>
  <mergeCells count="68">
    <mergeCell ref="B565:C565"/>
    <mergeCell ref="B572:F572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E535"/>
    <mergeCell ref="B536:C536"/>
    <mergeCell ref="B537:C537"/>
    <mergeCell ref="B538:C538"/>
    <mergeCell ref="B539:C539"/>
    <mergeCell ref="B540:C540"/>
    <mergeCell ref="B527:C527"/>
    <mergeCell ref="B528:C528"/>
    <mergeCell ref="B529:C529"/>
    <mergeCell ref="B530:C530"/>
    <mergeCell ref="B533:E533"/>
    <mergeCell ref="B534:E534"/>
    <mergeCell ref="B521:C521"/>
    <mergeCell ref="B522:C522"/>
    <mergeCell ref="B523:C523"/>
    <mergeCell ref="B524:C524"/>
    <mergeCell ref="B525:C525"/>
    <mergeCell ref="B526:C526"/>
    <mergeCell ref="B515:C515"/>
    <mergeCell ref="B516:C516"/>
    <mergeCell ref="B517:C517"/>
    <mergeCell ref="B518:C518"/>
    <mergeCell ref="B519:C519"/>
    <mergeCell ref="B520:C520"/>
    <mergeCell ref="E408:G408"/>
    <mergeCell ref="E434:F434"/>
    <mergeCell ref="B510:E510"/>
    <mergeCell ref="B512:E512"/>
    <mergeCell ref="B513:E513"/>
    <mergeCell ref="B514:E514"/>
    <mergeCell ref="D226:E226"/>
    <mergeCell ref="D233:E233"/>
    <mergeCell ref="D240:E240"/>
    <mergeCell ref="D247:E247"/>
    <mergeCell ref="D280:E280"/>
    <mergeCell ref="D289:E289"/>
    <mergeCell ref="A1:L1"/>
    <mergeCell ref="A2:L2"/>
    <mergeCell ref="A3:L3"/>
    <mergeCell ref="H5:L6"/>
    <mergeCell ref="A8:L8"/>
    <mergeCell ref="D83:E83"/>
  </mergeCells>
  <dataValidations count="4">
    <dataValidation allowBlank="1" showInputMessage="1" showErrorMessage="1" prompt="Especificar origen de dicho recurso: Federal, Estatal, Municipal, Particulares." sqref="D222 D229 D236"/>
    <dataValidation allowBlank="1" showInputMessage="1" showErrorMessage="1" prompt="Características cualitativas significativas que les impacten financieramente." sqref="D175:E175 E222 E229 E236"/>
    <dataValidation allowBlank="1" showInputMessage="1" showErrorMessage="1" prompt="Corresponde al número de la cuenta de acuerdo al Plan de Cuentas emitido por el CONAC (DOF 22/11/2010)." sqref="B175"/>
    <dataValidation allowBlank="1" showInputMessage="1" showErrorMessage="1" prompt="Saldo final del periodo que corresponde la cuenta pública presentada (mensual:  enero, febrero, marzo, etc.; trimestral: 1er, 2do, 3ro. o 4to.)." sqref="C175 C222 C229 C236"/>
  </dataValidations>
  <pageMargins left="0.70866141732283472" right="0.70866141732283472" top="0.39370078740157483" bottom="0.74803149606299213" header="0.31496062992125984" footer="0.31496062992125984"/>
  <pageSetup scale="40" fitToHeight="9" orientation="landscape" r:id="rId1"/>
  <headerFooter>
    <oddFooter>&amp;R&amp;P</oddFooter>
  </headerFooter>
  <rowBreaks count="7" manualBreakCount="7">
    <brk id="85" max="9" man="1"/>
    <brk id="156" max="9" man="1"/>
    <brk id="220" max="9" man="1"/>
    <brk id="290" max="9" man="1"/>
    <brk id="384" max="11" man="1"/>
    <brk id="471" max="9" man="1"/>
    <brk id="5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(2)</vt:lpstr>
      <vt:lpstr>'NOTAS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2017-08-18T22:57:03Z</dcterms:created>
  <dcterms:modified xsi:type="dcterms:W3CDTF">2017-08-18T22:57:24Z</dcterms:modified>
</cp:coreProperties>
</file>