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ertha\PUBLICACION CTA PUB PENDIENTE\"/>
    </mc:Choice>
  </mc:AlternateContent>
  <bookViews>
    <workbookView xWindow="0" yWindow="0" windowWidth="28800" windowHeight="12435"/>
  </bookViews>
  <sheets>
    <sheet name="Notas D y 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6" i="1" l="1"/>
  <c r="C490" i="1" l="1"/>
  <c r="C489" i="1"/>
  <c r="C239" i="1" l="1"/>
  <c r="C233" i="1"/>
  <c r="C234" i="1" s="1"/>
  <c r="D191" i="1"/>
  <c r="D187" i="1"/>
  <c r="E490" i="1" l="1"/>
  <c r="D489" i="1"/>
  <c r="D490" i="1" s="1"/>
  <c r="C441" i="1"/>
  <c r="E427" i="1"/>
  <c r="E428" i="1" s="1"/>
  <c r="D427" i="1"/>
  <c r="D428" i="1" s="1"/>
  <c r="C427" i="1"/>
  <c r="C428" i="1" s="1"/>
  <c r="F398" i="1"/>
  <c r="E398" i="1"/>
  <c r="D398" i="1"/>
  <c r="D399" i="1" s="1"/>
  <c r="C398" i="1"/>
  <c r="C399" i="1" s="1"/>
  <c r="G379" i="1"/>
  <c r="F379" i="1"/>
  <c r="E379" i="1"/>
  <c r="D379" i="1"/>
  <c r="D380" i="1" s="1"/>
  <c r="C379" i="1"/>
  <c r="C380" i="1" s="1"/>
  <c r="D357" i="1"/>
  <c r="E355" i="1"/>
  <c r="C355" i="1"/>
  <c r="C357" i="1" s="1"/>
  <c r="C261" i="1"/>
  <c r="C266" i="1" s="1"/>
  <c r="C268" i="1" s="1"/>
  <c r="C242" i="1"/>
  <c r="C245" i="1" s="1"/>
  <c r="C236" i="1"/>
  <c r="C221" i="1"/>
  <c r="C214" i="1"/>
  <c r="C204" i="1"/>
  <c r="C207" i="1" s="1"/>
  <c r="F191" i="1"/>
  <c r="E191" i="1"/>
  <c r="C191" i="1"/>
  <c r="C187" i="1"/>
  <c r="C155" i="1"/>
  <c r="C146" i="1"/>
  <c r="E139" i="1"/>
  <c r="D139" i="1"/>
  <c r="C139" i="1"/>
  <c r="E127" i="1"/>
  <c r="D127" i="1"/>
  <c r="C127" i="1"/>
  <c r="F124" i="1"/>
  <c r="E124" i="1"/>
  <c r="D124" i="1"/>
  <c r="C124" i="1"/>
  <c r="F93" i="1"/>
  <c r="E93" i="1"/>
  <c r="D93" i="1"/>
  <c r="C93" i="1"/>
  <c r="C76" i="1"/>
  <c r="C69" i="1"/>
  <c r="C58" i="1"/>
  <c r="F47" i="1"/>
  <c r="E47" i="1"/>
  <c r="D47" i="1"/>
  <c r="C47" i="1"/>
  <c r="E34" i="1"/>
  <c r="E39" i="1" s="1"/>
  <c r="D34" i="1"/>
  <c r="D39" i="1" s="1"/>
  <c r="C34" i="1"/>
  <c r="C39" i="1" s="1"/>
  <c r="E26" i="1"/>
  <c r="C25" i="1"/>
  <c r="C22" i="1"/>
  <c r="F129" i="1" l="1"/>
  <c r="E129" i="1"/>
  <c r="C129" i="1"/>
  <c r="C240" i="1"/>
  <c r="C26" i="1"/>
  <c r="C430" i="1"/>
  <c r="D129" i="1"/>
  <c r="C470" i="1"/>
  <c r="D430" i="1"/>
</calcChain>
</file>

<file path=xl/sharedStrings.xml><?xml version="1.0" encoding="utf-8"?>
<sst xmlns="http://schemas.openxmlformats.org/spreadsheetml/2006/main" count="422" uniqueCount="325">
  <si>
    <t xml:space="preserve">NOTAS A LOS ESTADOS FINANCIEROS </t>
  </si>
  <si>
    <t>Ente Público:</t>
  </si>
  <si>
    <t>SISTEMA AVANZADO DE BACHILLERATO Y EDUCACION SUPERIOR EN EL ESTADO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</si>
  <si>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</si>
  <si>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</si>
  <si>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</si>
  <si>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</si>
  <si>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</si>
  <si>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</si>
  <si>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</si>
  <si>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</si>
  <si>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</si>
  <si>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</si>
  <si>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1211109001  LP IXE CASA DE BOLSA 589531</t>
  </si>
  <si>
    <t>1211 INVERSIONES A LP</t>
  </si>
  <si>
    <t>* DERECHOSA RECIBIR EFECTIVO Y EQUIVALENTES Y BIENES O SERVICIOS A RECIBIR</t>
  </si>
  <si>
    <t>ESF-02 INGRESOS P/RECUPERAR</t>
  </si>
  <si>
    <t>2013</t>
  </si>
  <si>
    <t>2012</t>
  </si>
  <si>
    <t>1122602001  CUENTAS POR COBRAR A ENTIDADES FED Y MPIOS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</si>
  <si>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</si>
  <si>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</si>
  <si>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</si>
  <si>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</si>
  <si>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</si>
  <si>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</si>
  <si>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</si>
  <si>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</si>
  <si>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</si>
  <si>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</si>
  <si>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</si>
  <si>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</si>
  <si>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</si>
  <si>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</si>
  <si>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</si>
  <si>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</si>
  <si>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</si>
  <si>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</si>
  <si>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</si>
  <si>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</si>
  <si>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</si>
  <si>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</si>
  <si>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</si>
  <si>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</si>
  <si>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</si>
  <si>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</si>
  <si>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</si>
  <si>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</si>
  <si>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</si>
  <si>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</si>
  <si>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1261258301  DEP. ACUM. DE EDIFICIOS NO RESINDENCIALES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</si>
  <si>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</si>
  <si>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</si>
  <si>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</si>
  <si>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</si>
  <si>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</si>
  <si>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</si>
  <si>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</si>
  <si>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</si>
  <si>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</si>
  <si>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</si>
  <si>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</si>
  <si>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2120 DOCUMENTOS POR PAGAR A CORTO PLAZO</t>
  </si>
  <si>
    <t>ESF-13 OTROS PASIVOS DIFERIDOS A CORTO PLAZO</t>
  </si>
  <si>
    <t>NATURALEZA</t>
  </si>
  <si>
    <t>2159003001  INGRESOS POR RECLASIFICAR</t>
  </si>
  <si>
    <t xml:space="preserve">                               -  </t>
  </si>
  <si>
    <t>2159 OTROS PASIVOS DIFERIDOS A CORTO PLAZO</t>
  </si>
  <si>
    <t>ESF-13 FONDOS Y BIENES DE TERCEROS EN GARANTÍA Y/O ADMINISTRACIÓN A CORTO PLAZO</t>
  </si>
  <si>
    <t>2161001002  DEPOSITOS EN GARANTÍA POR DEVOLVER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</si>
  <si>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</si>
  <si>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</si>
  <si>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</si>
  <si>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</si>
  <si>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</si>
  <si>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</si>
  <si>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</si>
  <si>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</si>
  <si>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</si>
  <si>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4159 Otros Productos que Generan Ing.</t>
  </si>
  <si>
    <t>4150 Productos de Tipo Corriente</t>
  </si>
  <si>
    <t>4163610031  INDEMNIZACIONES (RECUPERACION POR SINIESTROS)</t>
  </si>
  <si>
    <t>4163 Indemnizaciones</t>
  </si>
  <si>
    <t>4169610158  POR CONCEPTO DE DONATIVOS EN ESPECIE</t>
  </si>
  <si>
    <t>4169 Otros Aprovechamientos</t>
  </si>
  <si>
    <t>4160 Aprovechamientos de Tipo Corriente</t>
  </si>
  <si>
    <t>4172 Ingr.Vta de Bienes/Serv.Prod.Estab.</t>
  </si>
  <si>
    <t>4173711001  INGRESOS DE CAFETERIA</t>
  </si>
  <si>
    <t>4173 Ingr.Vta de Bienes/Servicios Org.</t>
  </si>
  <si>
    <t>4170 Ingresos por Venta de Bienes y Serv</t>
  </si>
  <si>
    <t>4213832000  CONVENIO MATERIALES Y SUMINISTROS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</si>
  <si>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</si>
  <si>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</si>
  <si>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</si>
  <si>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</si>
  <si>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</si>
  <si>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</si>
  <si>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</si>
  <si>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</si>
  <si>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PARTICIPACIONES, APORTACIONES</t>
  </si>
  <si>
    <t>ERA-02 OTROS INGRESOS Y BENEFICIOS</t>
  </si>
  <si>
    <t>4311 Int.Ganados de Val.,Créditos, Bonos</t>
  </si>
  <si>
    <t>4310 Ingresos Financieros</t>
  </si>
  <si>
    <t>4399 Otros Ingresos y Beneficios Varios</t>
  </si>
  <si>
    <t>4390 Otros Ingresos y Beneficios Varios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</si>
  <si>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</si>
  <si>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</si>
  <si>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</si>
  <si>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</si>
  <si>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</si>
  <si>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</si>
  <si>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III) NOTAS AL ESTADO DE VARIACIÓN A LA HACIEDA PÚBLICA</t>
  </si>
  <si>
    <t>VHP-01 PATRIMONIO CONTRIBUIDO</t>
  </si>
  <si>
    <t>MODIFICACION</t>
  </si>
  <si>
    <t>3110 HACIENDA PUBLICA/PATRIMONIO CONTRIBUIDO</t>
  </si>
  <si>
    <t>VHP-02 PATRIMONIO GENERADO</t>
  </si>
  <si>
    <t>3210 HACIENDA PUBLICA /PATRIMONIO GENERADO</t>
  </si>
  <si>
    <t>IV) NOTAS AL ESTADO DE FLUJO DE EFECTIVO</t>
  </si>
  <si>
    <t>EFE-01 FLUJO DE EFECTIVO</t>
  </si>
  <si>
    <t>1112 Bancos/Tesoreria</t>
  </si>
  <si>
    <t>1110 EFECTIVO Y EQUIVALENTES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</si>
  <si>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</si>
  <si>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</si>
  <si>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</si>
  <si>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</si>
  <si>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NOTAS DE MEMORIA</t>
  </si>
  <si>
    <t>NOTAS DE MEMORIA.</t>
  </si>
  <si>
    <t>7000 CUENTAS DE ORDEN CONTABLES</t>
  </si>
  <si>
    <t>1121102002 INV BANCOMER INF. 1351</t>
  </si>
  <si>
    <t>1121109001 IXE CASA BOLSA 589531</t>
  </si>
  <si>
    <t>1231581001   TERRENOS A VALOR HISTORICO</t>
  </si>
  <si>
    <t>1233058300   EDIFICIOS NO HABITACIONALES</t>
  </si>
  <si>
    <t>1233583001   EDIFICIOS A VALOR HISTORICO</t>
  </si>
  <si>
    <t>1236200001   CONSTRUCCIONES EN PROCESO EN BIENES PROPIOS 10</t>
  </si>
  <si>
    <t>1236262200   Edificación no habitacional</t>
  </si>
  <si>
    <t>1236762700   INSTALACIONES Y EQUIPAMIENTO EN CONSTRUCCIONES</t>
  </si>
  <si>
    <t>1236962900   TRABAJOS DE ACABADOS EN EDIFICACIONES Y OTROS TRAB</t>
  </si>
  <si>
    <t>1241151100   MUEBLES DE OFICINA Y ESTANTERÍA 2011</t>
  </si>
  <si>
    <t>1241151101   MUEBLES DE OFICINA Y ESTANTERÍA 2010</t>
  </si>
  <si>
    <t>1241251200   MUEBLES, EXCEPTO DE OFICINA Y ESTANTERÍA 2011</t>
  </si>
  <si>
    <t>1241351500   EQ. DE CÓMP. Y DE TECNOLOGÍAS DE LA INFORMACI 2011</t>
  </si>
  <si>
    <t>1241351501   EQ. DE CÓMP. Y DE TECNOLOGÍAS DE LA INFORMACI 2010</t>
  </si>
  <si>
    <t>1241951900   OTROS MOBILIARIOS Y EQUIPOS DE ADMINISTRACIÓN 2011</t>
  </si>
  <si>
    <t>1241951901   OTROS MOBILIARIOS Y EQUIPOS DE ADMINISTRACIÓN 2010</t>
  </si>
  <si>
    <t>1242152100   EQUIPO Y APARATOS AUDIOVISUALES 2011</t>
  </si>
  <si>
    <t>1242352300   CÁMARAS FOTOGRÁFICAS Y DE VIDEO 2011</t>
  </si>
  <si>
    <t>1242952900   OTRO MOB. Y EQUIPO EDUCACIONAL Y RECREATIVO 2011</t>
  </si>
  <si>
    <t>1242952901   OTRO MOB. Y EQUIPO EDUCACIONAL Y RECREATIVO 2010</t>
  </si>
  <si>
    <t>1243253200   INSTRUMENTAL MÉDICO Y DE LABORATORIO 2011</t>
  </si>
  <si>
    <t>1243253201   INSTRUMENTAL MÉDICO Y DE LABORATORIO 2010</t>
  </si>
  <si>
    <t>1244154100   AUTOMÓVILES Y CAMIONES 2011</t>
  </si>
  <si>
    <t>1244154101   AUTOMÓVILES Y CAMIONES 2010</t>
  </si>
  <si>
    <t>1244954901   OTROS EQUIPOS DE TRANSPORTES 2010</t>
  </si>
  <si>
    <t>1246156100   MAQUINARIA Y EQUIPO AGROPECUARIO 2011</t>
  </si>
  <si>
    <t>1246156101   MAQUINARIA Y EQUIPO AGROPECUARIO 2010</t>
  </si>
  <si>
    <t>1246256200   MAQUINARIA Y EQUIPO INDUSTRIAL 2011</t>
  </si>
  <si>
    <t>1246256201   MAQUINARIA Y EQUIPO INDUSTRIAL 2010</t>
  </si>
  <si>
    <t>1246556500   EQUIPO DE COMUNICACIÓN Y TELECOMUNICACIÓN 2011</t>
  </si>
  <si>
    <t>1246556501   EQUIPO DE COMUNICACIÓN Y TELECOMUNICACIÓN 2010</t>
  </si>
  <si>
    <t>1246656600   EQ. DE GENER. ELÉCTRICA, APARATOS Y ACCES 2011</t>
  </si>
  <si>
    <t>1246656601   EQ. DE GENER. ELÉCTRICA, APARATOS Y ACCES 2010</t>
  </si>
  <si>
    <t>1246756700   HERRAMIENTAS Y MÁQUINAS-HERRAMIENTA 2011</t>
  </si>
  <si>
    <t>1246756701   HERRAMIENTAS Y MÁQUINAS-HERRAMIENTA 2010</t>
  </si>
  <si>
    <t>1246956901   OTROS EQUIPOS 2010</t>
  </si>
  <si>
    <t>1247151300   BIENES ARTÍSTICOS, CULTURALES Y CIENTÍFICOS 2011</t>
  </si>
  <si>
    <t>1247151301   BIENES ARTÍSTICOS, CULTURALES Y CIENTÍFICOS 2010</t>
  </si>
  <si>
    <t>2111102001   SUELDOS DEVENGADOS EJERCICIO ANTERIOR</t>
  </si>
  <si>
    <t>2111401003   APORTACION PATRONAL IMSS</t>
  </si>
  <si>
    <t>2111401004   APORTACION PATRONAL INFONAVIT</t>
  </si>
  <si>
    <t>2112101001   PROVEEDORES DE BIENES Y SERVICIOS</t>
  </si>
  <si>
    <t>2112102001   PROVEEDORES DEL EJERCICIO ANTERIOR</t>
  </si>
  <si>
    <t>2112199099   EM/RF</t>
  </si>
  <si>
    <t>2117101003   ISR SALARIOS POR PAGAR</t>
  </si>
  <si>
    <t>2117101012   ISR POR PAGAR RET. HONORARIOS</t>
  </si>
  <si>
    <t>2117101015   ISR A PAGAR RETENCIÓN ARRENDAMIENTO</t>
  </si>
  <si>
    <t>2117102003   CEDULAR ARRENDAMIENTO A PAGAR</t>
  </si>
  <si>
    <t>2117102004   CEDULAR HONORARIOS A PAGAR</t>
  </si>
  <si>
    <t>2117202004   APORTACIÓN TRABAJADOR IMSS</t>
  </si>
  <si>
    <t>2117301003   IVA TRASLADADO</t>
  </si>
  <si>
    <t>2117502102   IMPUESTO NOMINAS A PAGAR</t>
  </si>
  <si>
    <t>2117902003   FONDO DE AHORRO SABES</t>
  </si>
  <si>
    <t>2117902004   FONDO DE AHORRO EMPLEADOS</t>
  </si>
  <si>
    <t>2117903001   PENSIÓN ALIMENTICIA</t>
  </si>
  <si>
    <t>2117910001   VIVIENDA</t>
  </si>
  <si>
    <t>2117919001   FONACOT</t>
  </si>
  <si>
    <t>2119904003   CXP GEG POR RENDIMIENTOS</t>
  </si>
  <si>
    <t>2119904004   CXP GEG POR RECTIFICACIONES</t>
  </si>
  <si>
    <t>2119905001   ACREEDORES DIVERSOS</t>
  </si>
  <si>
    <t>2119905007   DONATIVOS PARA APOYO A ALUMNOS VIBA</t>
  </si>
  <si>
    <t>2119905008   APORTACION PATRONATO MALLA</t>
  </si>
  <si>
    <t>2119905009   APORTACION PATRONATO OBRA</t>
  </si>
  <si>
    <t>4159510710   REEXPEDICIÓN DE CREDENCIAL</t>
  </si>
  <si>
    <t>4159510902   EXAMENES DE ADMISIÓN</t>
  </si>
  <si>
    <t>5111113000   SUELDOS BASE AL PERSONAL PERMANENTE</t>
  </si>
  <si>
    <t>5112123000   RETRIBUCIONES POR SERVS. DE CARACTER SOCIAL</t>
  </si>
  <si>
    <t>5113132000   PRIMAS DE VACAS., DOMINICAL Y GRATIF. FIN DE AÑO</t>
  </si>
  <si>
    <t>5113134000   COMPENSACIONES</t>
  </si>
  <si>
    <t>5114141000   APORTACIONES DE SEGURIDAD SOCIAL</t>
  </si>
  <si>
    <t>5114142000   APORTACIONES A FONDOS DE VIVIENDA</t>
  </si>
  <si>
    <t>5114143000   APORTACIONES AL SISTEMA  PARA EL RETIRO</t>
  </si>
  <si>
    <t>5115151000   CUOTAS PARA EL FONDO DE AHORRO Y FONDO DEL TRABAJO</t>
  </si>
  <si>
    <t>5115152000   INDEMNIZACIONES</t>
  </si>
  <si>
    <t>5115154000   PRESTACIONES CONTRACTUALES</t>
  </si>
  <si>
    <t>5116171000   ESTÍMULOS</t>
  </si>
  <si>
    <t>5121211000   MATERIALES Y ÚTILES DE OFICINA</t>
  </si>
  <si>
    <t>5121215000   MATERIAL IMPRESO E INFORMACION DIGITAL</t>
  </si>
  <si>
    <t>5121216000   MATERIAL DE LIMPIEZA</t>
  </si>
  <si>
    <t>5121217000   MATERIALES Y ÚTILES DE ENSEÑANZA</t>
  </si>
  <si>
    <t>5122221000   ALIMENTACIÓN DE PERSONAS</t>
  </si>
  <si>
    <t>5124242000   CEMENTO Y PRODUCTOS DE CONCRETO</t>
  </si>
  <si>
    <t>5124243000   CAL, YESO Y PRODUCTOS DE YESO</t>
  </si>
  <si>
    <t>5124245000   VIDRIO Y PRODUCTOS DE VIDRIO</t>
  </si>
  <si>
    <t>5124246000   MATERIAL ELECTRICO Y ELECTRONICO</t>
  </si>
  <si>
    <t>5124247000   ARTICULOS METALICOS PARA LA CONSTRUCCION</t>
  </si>
  <si>
    <t>5124248000   MATERIALES COMPLEMENTARIOS</t>
  </si>
  <si>
    <t>5124249000   OTROS MATERIALES Y ARTICULOS DE CONSTRUCCION Y REP</t>
  </si>
  <si>
    <t>5125253000   MEDICINAS Y PRODUCTOS FARMACÉUTICOS</t>
  </si>
  <si>
    <t>5125256000   FIBRAS SINTÉTICAS, HULES, PLÁSTICOS Y DERIVS.</t>
  </si>
  <si>
    <t>5126261000   COMBUSTIBLES, LUBRICANTES Y ADITIVOS</t>
  </si>
  <si>
    <t>5127272000   PRENDAS DE PROTECCIÓN</t>
  </si>
  <si>
    <t>5129291000   HERRAMIENTAS MENORES</t>
  </si>
  <si>
    <t>5129292000   REFACCIONES, ACCESORIOS Y HERRAM. MENORES</t>
  </si>
  <si>
    <t>5129293000   REF. Y ACCESORIOS ME. MOB. Y EQ. AD., ED. Y REC.</t>
  </si>
  <si>
    <t>5129294000   REFACCIONES Y ACCESORIOS PARA EQ. DE COMPUTO</t>
  </si>
  <si>
    <t>5129296000   REF. Y ACCESORIOS ME. DE EQ. DE TRANSPORTE</t>
  </si>
  <si>
    <t>5131311000   SERVICIO DE ENERGÍA ELÉCTRICA</t>
  </si>
  <si>
    <t>5131312000   GAS</t>
  </si>
  <si>
    <t>5131313000   SERVICIO DE AGUA POTABLE</t>
  </si>
  <si>
    <t>5131314000   TELEFONÍA TRADICIONAL</t>
  </si>
  <si>
    <t>5131315000   TELEFONÍA CELULAR</t>
  </si>
  <si>
    <t>5131317000   SERV. ACCESO A INTERNET, REDES Y PROC. DE INFO.</t>
  </si>
  <si>
    <t>5132322000   ARRENDAMIENTO DE EDIFICIOS</t>
  </si>
  <si>
    <t>5132325000   ARRENDAMIENTO DE EQUIPO DE TRANSPORTE</t>
  </si>
  <si>
    <t>5132327000   ARRENDAMIENTO DE ACTIVOS INTANGIBLES</t>
  </si>
  <si>
    <t>5132329000   OTROS ARRENDAMIENTOS</t>
  </si>
  <si>
    <t>5133331000   SERVS. LEGALES, DE CONTA., AUDITORIA Y RELACS.</t>
  </si>
  <si>
    <t>5133334000   CAPACITACIÓN</t>
  </si>
  <si>
    <t>5133336000   SERVS. APOYO ADMVO., FOTOCOPIADO E IMPRESION</t>
  </si>
  <si>
    <t>5133338000   SERVICIOS DE VIGILANCIA</t>
  </si>
  <si>
    <t>5133339000   SERVICIOS PROFESIONALES, CIENTIFICOS Y TECNICOS IN</t>
  </si>
  <si>
    <t>5134341000   SERVICIOS FINANCIEROS Y BANCARIOS</t>
  </si>
  <si>
    <t>5134347000   FLETES Y MANIOBRAS</t>
  </si>
  <si>
    <t>5135351000   CONSERV. Y MANTENIMIENTO MENOR DE INMUEBLES</t>
  </si>
  <si>
    <t>5135352000   INST., REPAR. MTTO. MOB. Y EQ. ADMON., EDU. Y REC</t>
  </si>
  <si>
    <t>5135353000   INST., REPAR. Y MTTO. EQ. COMPU. Y TECNO. DE INFO</t>
  </si>
  <si>
    <t>5135355000   REPAR. Y MTTO. DE EQUIPO DE TRANSPORTE</t>
  </si>
  <si>
    <t>5135357000   INST., REP. Y MTTO. DE MAQ., OT. EQ. Y HERRMTAS.</t>
  </si>
  <si>
    <t>5135358000   SERVICIOS DE LIMPIEZA Y MANEJO DE DESECHOS</t>
  </si>
  <si>
    <t>5135359000   SERVICIOS DE JARDINERÍA Y FUMIGACIÓN</t>
  </si>
  <si>
    <t>5137371000   PASAJES AEREOS</t>
  </si>
  <si>
    <t>5137372000   PASAJES TERRESTRES</t>
  </si>
  <si>
    <t>5137375000   VIATICOS EN EL PAIS</t>
  </si>
  <si>
    <t>5138385000   GASTOS  DE REPRESENTACION</t>
  </si>
  <si>
    <t>5139392000   OTROS IMPUESTOS Y DERECHOS</t>
  </si>
  <si>
    <t>5139396000   OTROS GASTOS POR RESPONSABILIDADES</t>
  </si>
  <si>
    <t>5139398000   IMPUESTO DE NOMINA</t>
  </si>
  <si>
    <t>5139399000   OTROS SERVICIOS GENERALES</t>
  </si>
  <si>
    <t>5241441000   AYUDAS SOCIALES A PERSONAS</t>
  </si>
  <si>
    <t>3110000001   APORTACIONES</t>
  </si>
  <si>
    <t>3110000002   BAJA DE ACTIVO FIJO</t>
  </si>
  <si>
    <t>3110000003   FONDOS DE CONTINGENCIA</t>
  </si>
  <si>
    <t>3110000007   APOYOS INTERINSTITUCIONALES</t>
  </si>
  <si>
    <t>3110915000   BIENES MUEBLES E INMUEBLES</t>
  </si>
  <si>
    <t>3110916000   OBRA PÚBLICA</t>
  </si>
  <si>
    <t>3111835000   FEDERAL CONVENIO EJER BIENES MUEBLES E INMUEBLES</t>
  </si>
  <si>
    <t>3111836000   FEDERAL CONVENIO EJER OBRA PUBLICA</t>
  </si>
  <si>
    <t>3111924206   MUNICIPAL DEL EJERCICIO OBRA PÚBLICA</t>
  </si>
  <si>
    <t>3113828006   FAFEF OBRA PUBLICA EJERCICIO ANTERIORES</t>
  </si>
  <si>
    <t>3113835000   CONVENIO BIENES MUEBLES E INMUEBLES EJER ANT</t>
  </si>
  <si>
    <t>3113836000   CONVENIO OBRA PUBLICA EJER ANT</t>
  </si>
  <si>
    <t>3113915000   ESTATALES DE EJERCICIOS ANTERIORES BIENES MUEBLES</t>
  </si>
  <si>
    <t>3113916000   ESTATALES DE EJERCICIOS ANTERIORES OBRA PUBLICA</t>
  </si>
  <si>
    <t>3113924206   MUNICIPAL OBRA EJERCICIO ANTERIORES</t>
  </si>
  <si>
    <t>3210000001   RESULTADO DEL EJERCICIO</t>
  </si>
  <si>
    <t>3220000013   RESULTADO EJERCICIO 2005</t>
  </si>
  <si>
    <t>3220000014   RESULTADO EJERCICIO 2006</t>
  </si>
  <si>
    <t>3220000015   RESULTADO EJERCICIO 2007</t>
  </si>
  <si>
    <t>3220000016   RESULTADO EJERCICIO 2008</t>
  </si>
  <si>
    <t>3220000017   RESULTADO EJERCICIO 2009</t>
  </si>
  <si>
    <t>3220000018   RESULTADO EJERCICIO 2010</t>
  </si>
  <si>
    <t>3220000019   RESULTADO EJERCICIO 2011</t>
  </si>
  <si>
    <t>3220000020   RESULTADO EJERCICIO 2012</t>
  </si>
  <si>
    <t>3220000021   RESULTADO EJERCICIO 2013</t>
  </si>
  <si>
    <t>3220001000   CAPITALIZACIÓN RECURSOS PROPIOS</t>
  </si>
  <si>
    <t>3220001001   CAPITALIZACIÓN REMANENTES</t>
  </si>
  <si>
    <t>3220690201   APLICACIÓN DE REMANENTE PROPIO</t>
  </si>
  <si>
    <t>1111201002   FONDO FIJO</t>
  </si>
  <si>
    <t>1112102001   BBVA BANCOMER</t>
  </si>
  <si>
    <t>1112102002   BBVA BANCOMER 448673780</t>
  </si>
  <si>
    <t>1112102003   DERECHOS EDUCATIVOS BBVA BANCOMER 0143945774</t>
  </si>
  <si>
    <t>1112102004   BBVA BANCOMER 0155440149</t>
  </si>
  <si>
    <t>1112102008   BBVA  0190511609 INGRESOS PROPIOS</t>
  </si>
  <si>
    <t>1112104001   BITAL CHEQUES (HSBC)</t>
  </si>
  <si>
    <t>1112104002   HSBC FONDO DE AHORRO</t>
  </si>
  <si>
    <t>1112104003   HSBC 4026554758</t>
  </si>
  <si>
    <t>1112104004   DERECHOS EDUCATIVOS HSBC 4028997930</t>
  </si>
  <si>
    <t>1112104005   HSBC 4028998144</t>
  </si>
  <si>
    <t>1112104009   HSBC 0280101 405163196 RAMO 33</t>
  </si>
  <si>
    <t>1112104010   HSBC 4053218251 FONDO CONCURSABLE INFR EDU MED SUP</t>
  </si>
  <si>
    <t>1112104011   HSBC 4054251939 INFRAESTRUCTURA REC. ESTATAL</t>
  </si>
  <si>
    <t>1112104012   APOYO COMPLEMENTARIO PARA LA INCORPORACION AL SIST</t>
  </si>
  <si>
    <t>1112104013   FONDO DE APOYOS A BACHILLERATOS ESTATALES</t>
  </si>
  <si>
    <t>1112104016   APOYO A BACHILLERATOS ESTATALES NO SUB FEDERAL</t>
  </si>
  <si>
    <t>1112106001   DERECHOS EDUCATIVOS BANCO DEL BAJIO</t>
  </si>
  <si>
    <t>1112107001   DERECHOS EDUCATIVOS SANTANDER 65503304994</t>
  </si>
  <si>
    <t>7110   Custodia de Valores</t>
  </si>
  <si>
    <t>7120   Instrumentos de Crédito Prestados a Formadores de Mercado</t>
  </si>
  <si>
    <t>Al 30 DE JUNIO DEL 2014</t>
  </si>
  <si>
    <t>4172720001   CUOTAS TALLERES DE ACTUALIZACIÓN 16%</t>
  </si>
  <si>
    <t>5114144000   SEGUROS MÚLTIPLES</t>
  </si>
  <si>
    <t>5121212000   MATERIALES Y UTILES DE IMPRESION Y REPRODUCCION</t>
  </si>
  <si>
    <t>5121214000   MAT.,UTILES Y EQUIPOS MENORES DE TECNOLOGIAS DE LA</t>
  </si>
  <si>
    <t>5122223000   UTENSILIOS PARA EL SERVICIO DE ALIMENTACIÓN</t>
  </si>
  <si>
    <t>5125252000   FERTILIZANTES, PESTICIDAS Y OTROS AGROQUIMICOS</t>
  </si>
  <si>
    <t>5127271000   VESTUARIOS Y UNIFORMES</t>
  </si>
  <si>
    <t>5127273000   ARTÍCULOS DEPORTIVOS</t>
  </si>
  <si>
    <t>5131316000   SERVICIO DE TELECOMUNICACIONES Y SATÉLITALES</t>
  </si>
  <si>
    <t>5131318000   SERVICIOS POSTALES Y TELEGRAFICOS</t>
  </si>
  <si>
    <t>5132323000   ARRENDA. DE MOB. Y EQ. ADMÓN., EDU. Y RECRE.</t>
  </si>
  <si>
    <t>5133333000   SERVS. CONSULT. ADM., PROCS., TEC. Y TECNO. INFO.</t>
  </si>
  <si>
    <t>5136361100   DIFUSION POR RADIO, TELEVISION Y PRENSA</t>
  </si>
  <si>
    <t>5136361200   DIFUSION POR MEDIOS ALTERNATIVOS</t>
  </si>
  <si>
    <t>5138382000   GASTOS DE ORDEN SOCIAL Y CULTURAL</t>
  </si>
  <si>
    <t>5139395000   PENAS, MULTAS, ACCESORIOS Y ACTUALIZACIONES</t>
  </si>
  <si>
    <t>1112104015   APOYO A BACHILLERATOS ESTATALES NO SUB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</si>
</sst>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  <numFmt numFmtId="167" formatCode="#,##0.00000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2"/>
    </font>
    <font>
      <b/>
      <sz val="11"/>
      <color rgb="FF002060"/>
      <name val="Calibri Light"/>
      <family val="2"/>
    </font>
    <font>
      <b/>
      <sz val="10"/>
      <color rgb="FF0070C0"/>
      <name val="Calibri Light"/>
      <family val="2"/>
    </font>
    <font>
      <b/>
      <sz val="10"/>
      <color rgb="FF002060"/>
      <name val="Calibri Light"/>
      <family val="2"/>
    </font>
    <font>
      <b/>
      <u/>
      <sz val="10"/>
      <color theme="1"/>
      <name val="Calibri Light"/>
      <family val="2"/>
    </font>
    <font>
      <u/>
      <sz val="10"/>
      <color theme="1"/>
      <name val="Calibri Ligh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 Light"/>
      <family val="2"/>
    </font>
    <font>
      <sz val="10"/>
      <name val="Arial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3" fillId="3" borderId="0" xfId="0" applyFont="1" applyFill="1"/>
    <xf numFmtId="0" fontId="5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3" fillId="3" borderId="1" xfId="0" applyFont="1" applyFill="1" applyBorder="1"/>
    <xf numFmtId="0" fontId="6" fillId="3" borderId="1" xfId="0" applyFont="1" applyFill="1" applyBorder="1"/>
    <xf numFmtId="0" fontId="4" fillId="3" borderId="0" xfId="0" applyFont="1" applyFill="1" applyBorder="1" applyAlignment="1"/>
    <xf numFmtId="0" fontId="4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0" fillId="3" borderId="0" xfId="0" applyFont="1" applyFill="1" applyBorder="1"/>
    <xf numFmtId="0" fontId="5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3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3" fillId="3" borderId="4" xfId="0" applyNumberFormat="1" applyFont="1" applyFill="1" applyBorder="1"/>
    <xf numFmtId="49" fontId="6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164" fontId="3" fillId="3" borderId="5" xfId="0" applyNumberFormat="1" applyFont="1" applyFill="1" applyBorder="1"/>
    <xf numFmtId="4" fontId="4" fillId="2" borderId="2" xfId="1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11" fillId="3" borderId="0" xfId="0" applyFont="1" applyFill="1" applyBorder="1"/>
    <xf numFmtId="49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left"/>
    </xf>
    <xf numFmtId="164" fontId="3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164" fontId="3" fillId="3" borderId="1" xfId="0" applyNumberFormat="1" applyFont="1" applyFill="1" applyBorder="1"/>
    <xf numFmtId="164" fontId="3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0" fontId="6" fillId="0" borderId="4" xfId="0" applyFont="1" applyBorder="1"/>
    <xf numFmtId="165" fontId="3" fillId="3" borderId="4" xfId="0" applyNumberFormat="1" applyFont="1" applyFill="1" applyBorder="1"/>
    <xf numFmtId="0" fontId="6" fillId="0" borderId="5" xfId="0" applyFont="1" applyBorder="1"/>
    <xf numFmtId="0" fontId="3" fillId="2" borderId="2" xfId="0" applyFont="1" applyFill="1" applyBorder="1"/>
    <xf numFmtId="0" fontId="6" fillId="0" borderId="0" xfId="0" applyFont="1"/>
    <xf numFmtId="0" fontId="5" fillId="2" borderId="3" xfId="2" applyFont="1" applyFill="1" applyBorder="1" applyAlignment="1">
      <alignment horizontal="left" vertical="center" wrapText="1"/>
    </xf>
    <xf numFmtId="4" fontId="5" fillId="2" borderId="3" xfId="3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3" applyNumberFormat="1" applyFont="1" applyBorder="1" applyAlignment="1"/>
    <xf numFmtId="0" fontId="3" fillId="3" borderId="6" xfId="0" applyFont="1" applyFill="1" applyBorder="1"/>
    <xf numFmtId="0" fontId="3" fillId="3" borderId="4" xfId="0" applyFont="1" applyFill="1" applyBorder="1"/>
    <xf numFmtId="0" fontId="3" fillId="3" borderId="8" xfId="0" applyFont="1" applyFill="1" applyBorder="1"/>
    <xf numFmtId="0" fontId="3" fillId="3" borderId="5" xfId="0" applyFont="1" applyFill="1" applyBorder="1"/>
    <xf numFmtId="4" fontId="5" fillId="3" borderId="4" xfId="3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wrapText="1"/>
    </xf>
    <xf numFmtId="0" fontId="5" fillId="0" borderId="4" xfId="1" applyNumberFormat="1" applyFont="1" applyFill="1" applyBorder="1" applyAlignment="1">
      <alignment horizontal="right" vertical="center" wrapText="1"/>
    </xf>
    <xf numFmtId="0" fontId="4" fillId="2" borderId="5" xfId="0" applyNumberFormat="1" applyFont="1" applyFill="1" applyBorder="1" applyAlignment="1">
      <alignment horizontal="right" vertical="center"/>
    </xf>
    <xf numFmtId="0" fontId="5" fillId="3" borderId="3" xfId="2" applyFont="1" applyFill="1" applyBorder="1" applyAlignment="1">
      <alignment horizontal="left" vertical="center" wrapText="1"/>
    </xf>
    <xf numFmtId="4" fontId="5" fillId="3" borderId="3" xfId="3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left" vertical="center" wrapText="1"/>
    </xf>
    <xf numFmtId="4" fontId="3" fillId="3" borderId="4" xfId="3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3" applyNumberFormat="1" applyFont="1" applyFill="1" applyBorder="1" applyAlignment="1">
      <alignment wrapText="1"/>
    </xf>
    <xf numFmtId="4" fontId="3" fillId="0" borderId="3" xfId="3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" fontId="3" fillId="0" borderId="1" xfId="3" applyNumberFormat="1" applyFont="1" applyFill="1" applyBorder="1" applyAlignment="1">
      <alignment wrapText="1"/>
    </xf>
    <xf numFmtId="164" fontId="4" fillId="3" borderId="5" xfId="0" applyNumberFormat="1" applyFont="1" applyFill="1" applyBorder="1"/>
    <xf numFmtId="0" fontId="5" fillId="2" borderId="2" xfId="2" applyFont="1" applyFill="1" applyBorder="1" applyAlignment="1">
      <alignment horizontal="left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wrapText="1"/>
    </xf>
    <xf numFmtId="0" fontId="0" fillId="0" borderId="14" xfId="0" applyBorder="1"/>
    <xf numFmtId="4" fontId="0" fillId="0" borderId="14" xfId="1" applyNumberFormat="1" applyFont="1" applyBorder="1"/>
    <xf numFmtId="0" fontId="0" fillId="0" borderId="0" xfId="1" applyFont="1"/>
    <xf numFmtId="164" fontId="5" fillId="3" borderId="7" xfId="0" applyNumberFormat="1" applyFont="1" applyFill="1" applyBorder="1"/>
    <xf numFmtId="164" fontId="5" fillId="3" borderId="7" xfId="0" applyNumberFormat="1" applyFont="1" applyFill="1" applyBorder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left"/>
    </xf>
    <xf numFmtId="164" fontId="3" fillId="3" borderId="16" xfId="0" applyNumberFormat="1" applyFont="1" applyFill="1" applyBorder="1"/>
    <xf numFmtId="49" fontId="6" fillId="3" borderId="6" xfId="0" applyNumberFormat="1" applyFont="1" applyFill="1" applyBorder="1" applyAlignment="1">
      <alignment horizontal="left"/>
    </xf>
    <xf numFmtId="0" fontId="5" fillId="2" borderId="2" xfId="2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/>
    </xf>
    <xf numFmtId="166" fontId="4" fillId="2" borderId="2" xfId="1" applyNumberFormat="1" applyFont="1" applyFill="1" applyBorder="1" applyAlignment="1">
      <alignment horizontal="center" vertical="center"/>
    </xf>
    <xf numFmtId="43" fontId="3" fillId="3" borderId="0" xfId="1" applyNumberFormat="1" applyFont="1" applyFill="1" applyBorder="1"/>
    <xf numFmtId="167" fontId="3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165" fontId="3" fillId="3" borderId="16" xfId="0" applyNumberFormat="1" applyFont="1" applyFill="1" applyBorder="1"/>
    <xf numFmtId="165" fontId="3" fillId="3" borderId="7" xfId="0" applyNumberFormat="1" applyFont="1" applyFill="1" applyBorder="1"/>
    <xf numFmtId="165" fontId="4" fillId="3" borderId="9" xfId="0" applyNumberFormat="1" applyFont="1" applyFill="1" applyBorder="1"/>
    <xf numFmtId="164" fontId="4" fillId="3" borderId="9" xfId="0" applyNumberFormat="1" applyFont="1" applyFill="1" applyBorder="1"/>
    <xf numFmtId="2" fontId="4" fillId="2" borderId="2" xfId="0" applyNumberFormat="1" applyFont="1" applyFill="1" applyBorder="1" applyAlignment="1">
      <alignment horizontal="center" vertical="center"/>
    </xf>
    <xf numFmtId="0" fontId="14" fillId="3" borderId="0" xfId="0" applyFont="1" applyFill="1"/>
    <xf numFmtId="0" fontId="3" fillId="0" borderId="0" xfId="0" applyFont="1" applyBorder="1"/>
    <xf numFmtId="9" fontId="3" fillId="3" borderId="3" xfId="4" applyFont="1" applyFill="1" applyBorder="1"/>
    <xf numFmtId="4" fontId="5" fillId="3" borderId="0" xfId="0" applyNumberFormat="1" applyFont="1" applyFill="1"/>
    <xf numFmtId="9" fontId="3" fillId="3" borderId="4" xfId="4" applyFont="1" applyFill="1" applyBorder="1"/>
    <xf numFmtId="0" fontId="16" fillId="0" borderId="4" xfId="5" applyFont="1" applyFill="1" applyBorder="1"/>
    <xf numFmtId="4" fontId="3" fillId="3" borderId="0" xfId="0" applyNumberFormat="1" applyFont="1" applyFill="1"/>
    <xf numFmtId="49" fontId="4" fillId="2" borderId="10" xfId="0" applyNumberFormat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2" fontId="3" fillId="3" borderId="7" xfId="1" applyNumberFormat="1" applyFont="1" applyFill="1" applyBorder="1"/>
    <xf numFmtId="4" fontId="16" fillId="0" borderId="17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13">
    <cellStyle name="Millares" xfId="1" builtinId="3"/>
    <cellStyle name="Millares 2" xfId="3"/>
    <cellStyle name="Millares 2 2" xfId="6"/>
    <cellStyle name="Normal" xfId="0" builtinId="0"/>
    <cellStyle name="Normal 2" xfId="7"/>
    <cellStyle name="Normal 2 2" xfId="2"/>
    <cellStyle name="Normal 2 2 2" xfId="8"/>
    <cellStyle name="Normal 3" xfId="5"/>
    <cellStyle name="Normal 4" xfId="9"/>
    <cellStyle name="Normal 5" xfId="10"/>
    <cellStyle name="Normal 56" xfId="11"/>
    <cellStyle name="Porcentaje" xfId="4" builtinId="5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8"/>
  <sheetViews>
    <sheetView showGridLines="0" tabSelected="1" view="pageBreakPreview" topLeftCell="A295" zoomScale="60" zoomScaleNormal="85" workbookViewId="0">
      <selection activeCell="H150" sqref="H150"/>
    </sheetView>
  </sheetViews>
  <sheetFormatPr baseColWidth="10" defaultRowHeight="12.75" x14ac:dyDescent="0.2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8" width="21.85546875" style="1" customWidth="1"/>
    <col min="9" max="9" width="17.28515625" style="1" customWidth="1"/>
    <col min="10" max="16384" width="11.42578125" style="1"/>
  </cols>
  <sheetData>
    <row r="2" spans="1:12" ht="4.5" customHeight="1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5" customHeight="1" x14ac:dyDescent="0.2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24" customHeight="1" x14ac:dyDescent="0.2">
      <c r="A4" s="135" t="s">
        <v>307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x14ac:dyDescent="0.2">
      <c r="B5" s="2"/>
      <c r="C5" s="3"/>
      <c r="D5" s="4"/>
      <c r="E5" s="4"/>
      <c r="F5" s="4"/>
    </row>
    <row r="6" spans="1:12" x14ac:dyDescent="0.2">
      <c r="A6" s="5"/>
      <c r="B6" s="5" t="s">
        <v>1</v>
      </c>
      <c r="C6" s="6" t="s">
        <v>2</v>
      </c>
      <c r="D6" s="7"/>
      <c r="E6" s="8"/>
      <c r="F6" s="7"/>
    </row>
    <row r="7" spans="1:12" x14ac:dyDescent="0.2">
      <c r="B7" s="5"/>
      <c r="C7" s="9"/>
      <c r="D7" s="10"/>
      <c r="E7" s="11"/>
      <c r="F7" s="12"/>
    </row>
    <row r="9" spans="1:12" ht="15" x14ac:dyDescent="0.25">
      <c r="A9" s="136" t="s">
        <v>3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x14ac:dyDescent="0.2">
      <c r="B10" s="13"/>
      <c r="C10" s="9"/>
      <c r="D10" s="10"/>
      <c r="E10" s="11"/>
      <c r="F10" s="12"/>
    </row>
    <row r="11" spans="1:12" x14ac:dyDescent="0.2">
      <c r="B11" s="14" t="s">
        <v>4</v>
      </c>
      <c r="C11" s="15"/>
      <c r="D11" s="4"/>
      <c r="E11" s="4"/>
      <c r="F11" s="4"/>
    </row>
    <row r="12" spans="1:12" x14ac:dyDescent="0.2">
      <c r="B12" s="16"/>
      <c r="C12" s="3"/>
      <c r="D12" s="4"/>
      <c r="E12" s="4"/>
      <c r="F12" s="4"/>
    </row>
    <row r="13" spans="1:12" x14ac:dyDescent="0.2">
      <c r="B13" s="17" t="s">
        <v>5</v>
      </c>
      <c r="C13" s="3"/>
      <c r="D13" s="4"/>
      <c r="E13" s="4"/>
      <c r="F13" s="4"/>
    </row>
    <row r="14" spans="1:12" x14ac:dyDescent="0.2">
      <c r="C14" s="3"/>
    </row>
    <row r="15" spans="1:12" x14ac:dyDescent="0.2">
      <c r="B15" s="18" t="s">
        <v>6</v>
      </c>
      <c r="C15" s="11"/>
      <c r="D15" s="11"/>
      <c r="E15" s="11"/>
    </row>
    <row r="16" spans="1:12" x14ac:dyDescent="0.2">
      <c r="B16" s="19"/>
      <c r="C16" s="11"/>
      <c r="D16" s="11"/>
      <c r="E16" s="11"/>
    </row>
    <row r="17" spans="2:5" ht="20.25" customHeight="1" x14ac:dyDescent="0.2">
      <c r="B17" s="20" t="s">
        <v>7</v>
      </c>
      <c r="C17" s="21" t="s">
        <v>8</v>
      </c>
      <c r="D17" s="21" t="s">
        <v>9</v>
      </c>
      <c r="E17" s="21" t="s">
        <v>10</v>
      </c>
    </row>
    <row r="18" spans="2:5" x14ac:dyDescent="0.2">
      <c r="B18" s="22" t="s">
        <v>11</v>
      </c>
      <c r="C18" s="23"/>
      <c r="D18" s="23">
        <v>0</v>
      </c>
      <c r="E18" s="23">
        <v>0</v>
      </c>
    </row>
    <row r="19" spans="2:5" x14ac:dyDescent="0.2">
      <c r="B19" s="24"/>
      <c r="C19" s="25"/>
      <c r="D19" s="25"/>
      <c r="E19" s="25"/>
    </row>
    <row r="20" spans="2:5" x14ac:dyDescent="0.2">
      <c r="B20" s="122" t="s">
        <v>128</v>
      </c>
      <c r="C20" s="128">
        <v>1937814.82</v>
      </c>
      <c r="D20" s="25">
        <v>0</v>
      </c>
      <c r="E20" s="25">
        <v>0</v>
      </c>
    </row>
    <row r="21" spans="2:5" x14ac:dyDescent="0.2">
      <c r="B21" s="122" t="s">
        <v>129</v>
      </c>
      <c r="C21" s="128">
        <v>347276.48</v>
      </c>
      <c r="D21" s="25">
        <v>0</v>
      </c>
      <c r="E21" s="25">
        <v>0</v>
      </c>
    </row>
    <row r="22" spans="2:5" x14ac:dyDescent="0.2">
      <c r="B22" s="24" t="s">
        <v>12</v>
      </c>
      <c r="C22" s="27">
        <f>+SUM(C21:C21)</f>
        <v>347276.48</v>
      </c>
      <c r="D22" s="25">
        <v>0</v>
      </c>
      <c r="E22" s="25">
        <v>0</v>
      </c>
    </row>
    <row r="23" spans="2:5" x14ac:dyDescent="0.2">
      <c r="B23" s="24"/>
      <c r="C23" s="27"/>
      <c r="D23" s="25"/>
      <c r="E23" s="25"/>
    </row>
    <row r="24" spans="2:5" x14ac:dyDescent="0.2">
      <c r="B24" s="26" t="s">
        <v>13</v>
      </c>
      <c r="C24" s="25">
        <v>10685620.5</v>
      </c>
      <c r="D24" s="25">
        <v>0</v>
      </c>
      <c r="E24" s="25">
        <v>0</v>
      </c>
    </row>
    <row r="25" spans="2:5" x14ac:dyDescent="0.2">
      <c r="B25" s="28" t="s">
        <v>14</v>
      </c>
      <c r="C25" s="29">
        <f>+C24</f>
        <v>10685620.5</v>
      </c>
      <c r="D25" s="30">
        <v>0</v>
      </c>
      <c r="E25" s="30">
        <v>0</v>
      </c>
    </row>
    <row r="26" spans="2:5" x14ac:dyDescent="0.2">
      <c r="B26" s="19"/>
      <c r="C26" s="31">
        <f>+C25+C22</f>
        <v>11032896.98</v>
      </c>
      <c r="D26" s="32"/>
      <c r="E26" s="32">
        <f>SUM(E18:E25)</f>
        <v>0</v>
      </c>
    </row>
    <row r="27" spans="2:5" x14ac:dyDescent="0.2">
      <c r="B27" s="19"/>
      <c r="C27" s="11"/>
      <c r="D27" s="11"/>
      <c r="E27" s="11"/>
    </row>
    <row r="28" spans="2:5" x14ac:dyDescent="0.2">
      <c r="B28" s="19"/>
      <c r="C28" s="11"/>
      <c r="D28" s="11"/>
      <c r="E28" s="11"/>
    </row>
    <row r="29" spans="2:5" x14ac:dyDescent="0.2">
      <c r="B29" s="19"/>
      <c r="C29" s="11"/>
      <c r="D29" s="11"/>
      <c r="E29" s="11"/>
    </row>
    <row r="30" spans="2:5" x14ac:dyDescent="0.2">
      <c r="B30" s="18" t="s">
        <v>15</v>
      </c>
      <c r="C30" s="33"/>
      <c r="D30" s="11"/>
      <c r="E30" s="11"/>
    </row>
    <row r="32" spans="2:5" ht="18.75" customHeight="1" x14ac:dyDescent="0.2">
      <c r="B32" s="20" t="s">
        <v>16</v>
      </c>
      <c r="C32" s="21" t="s">
        <v>8</v>
      </c>
      <c r="D32" s="21" t="s">
        <v>17</v>
      </c>
      <c r="E32" s="21" t="s">
        <v>18</v>
      </c>
    </row>
    <row r="33" spans="2:6" x14ac:dyDescent="0.2">
      <c r="B33" s="26" t="s">
        <v>19</v>
      </c>
      <c r="C33" s="25">
        <v>10229709.140000001</v>
      </c>
      <c r="D33" s="25">
        <v>88541310.280000001</v>
      </c>
      <c r="E33" s="25">
        <v>0</v>
      </c>
    </row>
    <row r="34" spans="2:6" x14ac:dyDescent="0.2">
      <c r="B34" s="24" t="s">
        <v>20</v>
      </c>
      <c r="C34" s="27">
        <f>C33</f>
        <v>10229709.140000001</v>
      </c>
      <c r="D34" s="27">
        <f>D33</f>
        <v>88541310.280000001</v>
      </c>
      <c r="E34" s="27">
        <f>E33</f>
        <v>0</v>
      </c>
    </row>
    <row r="35" spans="2:6" x14ac:dyDescent="0.2">
      <c r="B35" s="24"/>
      <c r="C35" s="25"/>
      <c r="D35" s="25"/>
      <c r="E35" s="25"/>
    </row>
    <row r="36" spans="2:6" ht="14.25" customHeight="1" x14ac:dyDescent="0.2">
      <c r="B36" s="24" t="s">
        <v>21</v>
      </c>
      <c r="C36" s="25"/>
      <c r="D36" s="25"/>
      <c r="E36" s="25"/>
    </row>
    <row r="37" spans="2:6" ht="14.25" customHeight="1" x14ac:dyDescent="0.2">
      <c r="B37" s="24"/>
      <c r="C37" s="25"/>
      <c r="D37" s="25"/>
      <c r="E37" s="25"/>
    </row>
    <row r="38" spans="2:6" ht="14.25" customHeight="1" x14ac:dyDescent="0.2">
      <c r="B38" s="28"/>
      <c r="C38" s="30"/>
      <c r="D38" s="30"/>
      <c r="E38" s="30"/>
    </row>
    <row r="39" spans="2:6" ht="14.25" customHeight="1" x14ac:dyDescent="0.2">
      <c r="C39" s="31">
        <f>SUM(C34:C38)</f>
        <v>10229709.140000001</v>
      </c>
      <c r="D39" s="31">
        <f>SUM(D34:D38)</f>
        <v>88541310.280000001</v>
      </c>
      <c r="E39" s="31">
        <f>SUM(E34:E38)</f>
        <v>0</v>
      </c>
    </row>
    <row r="40" spans="2:6" ht="14.25" customHeight="1" x14ac:dyDescent="0.2">
      <c r="C40" s="34"/>
      <c r="D40" s="34"/>
      <c r="E40" s="34"/>
    </row>
    <row r="41" spans="2:6" ht="14.25" customHeight="1" x14ac:dyDescent="0.2"/>
    <row r="42" spans="2:6" ht="23.25" customHeight="1" x14ac:dyDescent="0.2">
      <c r="B42" s="20" t="s">
        <v>22</v>
      </c>
      <c r="C42" s="21" t="s">
        <v>8</v>
      </c>
      <c r="D42" s="21" t="s">
        <v>23</v>
      </c>
      <c r="E42" s="21" t="s">
        <v>24</v>
      </c>
      <c r="F42" s="21" t="s">
        <v>25</v>
      </c>
    </row>
    <row r="43" spans="2:6" ht="14.25" customHeight="1" x14ac:dyDescent="0.2">
      <c r="B43" s="24" t="s">
        <v>26</v>
      </c>
      <c r="C43" s="25"/>
      <c r="D43" s="25"/>
      <c r="E43" s="25"/>
      <c r="F43" s="25"/>
    </row>
    <row r="44" spans="2:6" ht="14.25" customHeight="1" x14ac:dyDescent="0.2">
      <c r="B44" s="24"/>
      <c r="C44" s="25"/>
      <c r="D44" s="25"/>
      <c r="E44" s="25"/>
      <c r="F44" s="25"/>
    </row>
    <row r="45" spans="2:6" ht="14.25" customHeight="1" x14ac:dyDescent="0.2">
      <c r="B45" s="24" t="s">
        <v>27</v>
      </c>
      <c r="C45" s="25"/>
      <c r="D45" s="25"/>
      <c r="E45" s="25"/>
      <c r="F45" s="25"/>
    </row>
    <row r="46" spans="2:6" ht="14.25" customHeight="1" x14ac:dyDescent="0.2">
      <c r="B46" s="28"/>
      <c r="C46" s="30"/>
      <c r="D46" s="30"/>
      <c r="E46" s="30"/>
      <c r="F46" s="30"/>
    </row>
    <row r="47" spans="2:6" ht="14.25" customHeight="1" x14ac:dyDescent="0.2">
      <c r="C47" s="21">
        <f>SUM(C42:C46)</f>
        <v>0</v>
      </c>
      <c r="D47" s="21">
        <f>SUM(D42:D46)</f>
        <v>0</v>
      </c>
      <c r="E47" s="21">
        <f>SUM(E42:E46)</f>
        <v>0</v>
      </c>
      <c r="F47" s="21">
        <f>SUM(F42:F46)</f>
        <v>0</v>
      </c>
    </row>
    <row r="48" spans="2:6" ht="14.25" customHeight="1" x14ac:dyDescent="0.2"/>
    <row r="49" spans="2:7" ht="14.25" customHeight="1" x14ac:dyDescent="0.2"/>
    <row r="50" spans="2:7" ht="14.25" customHeight="1" x14ac:dyDescent="0.2"/>
    <row r="51" spans="2:7" ht="14.25" customHeight="1" x14ac:dyDescent="0.2">
      <c r="B51" s="18" t="s">
        <v>28</v>
      </c>
    </row>
    <row r="52" spans="2:7" ht="14.25" customHeight="1" x14ac:dyDescent="0.2">
      <c r="B52" s="35"/>
    </row>
    <row r="53" spans="2:7" ht="24" customHeight="1" x14ac:dyDescent="0.2">
      <c r="B53" s="20" t="s">
        <v>29</v>
      </c>
      <c r="C53" s="21" t="s">
        <v>8</v>
      </c>
      <c r="D53" s="21" t="s">
        <v>30</v>
      </c>
    </row>
    <row r="54" spans="2:7" ht="14.25" customHeight="1" x14ac:dyDescent="0.2">
      <c r="B54" s="22" t="s">
        <v>31</v>
      </c>
      <c r="C54" s="23"/>
      <c r="D54" s="23">
        <v>0</v>
      </c>
    </row>
    <row r="55" spans="2:7" ht="14.25" customHeight="1" x14ac:dyDescent="0.2">
      <c r="B55" s="24"/>
      <c r="C55" s="25"/>
      <c r="D55" s="25">
        <v>0</v>
      </c>
    </row>
    <row r="56" spans="2:7" ht="14.25" customHeight="1" x14ac:dyDescent="0.2">
      <c r="B56" s="24" t="s">
        <v>32</v>
      </c>
      <c r="C56" s="25"/>
      <c r="D56" s="25"/>
    </row>
    <row r="57" spans="2:7" ht="14.25" customHeight="1" x14ac:dyDescent="0.2">
      <c r="B57" s="28"/>
      <c r="C57" s="30"/>
      <c r="D57" s="30">
        <v>0</v>
      </c>
    </row>
    <row r="58" spans="2:7" ht="14.25" customHeight="1" x14ac:dyDescent="0.2">
      <c r="B58" s="36"/>
      <c r="C58" s="21">
        <f>SUM(C53:C57)</f>
        <v>0</v>
      </c>
      <c r="D58" s="21"/>
    </row>
    <row r="59" spans="2:7" ht="14.25" customHeight="1" x14ac:dyDescent="0.2">
      <c r="B59" s="36"/>
      <c r="C59" s="37"/>
      <c r="D59" s="37"/>
    </row>
    <row r="60" spans="2:7" ht="9.75" customHeight="1" x14ac:dyDescent="0.2">
      <c r="B60" s="36"/>
      <c r="C60" s="37"/>
      <c r="D60" s="37"/>
    </row>
    <row r="61" spans="2:7" ht="14.25" customHeight="1" x14ac:dyDescent="0.2"/>
    <row r="62" spans="2:7" ht="14.25" customHeight="1" x14ac:dyDescent="0.2">
      <c r="B62" s="18" t="s">
        <v>33</v>
      </c>
    </row>
    <row r="63" spans="2:7" ht="14.25" customHeight="1" x14ac:dyDescent="0.2">
      <c r="B63" s="35"/>
    </row>
    <row r="64" spans="2:7" ht="27.75" customHeight="1" x14ac:dyDescent="0.2">
      <c r="B64" s="20" t="s">
        <v>34</v>
      </c>
      <c r="C64" s="21" t="s">
        <v>8</v>
      </c>
      <c r="D64" s="21" t="s">
        <v>9</v>
      </c>
      <c r="E64" s="21" t="s">
        <v>35</v>
      </c>
      <c r="F64" s="38" t="s">
        <v>36</v>
      </c>
      <c r="G64" s="21" t="s">
        <v>37</v>
      </c>
    </row>
    <row r="65" spans="2:7" ht="14.25" customHeight="1" x14ac:dyDescent="0.2">
      <c r="B65" s="39" t="s">
        <v>38</v>
      </c>
      <c r="C65" s="37"/>
      <c r="D65" s="37">
        <v>0</v>
      </c>
      <c r="E65" s="37">
        <v>0</v>
      </c>
      <c r="F65" s="37">
        <v>0</v>
      </c>
      <c r="G65" s="40">
        <v>0</v>
      </c>
    </row>
    <row r="66" spans="2:7" ht="14.25" customHeight="1" x14ac:dyDescent="0.2">
      <c r="B66" s="39"/>
      <c r="C66" s="37"/>
      <c r="D66" s="37">
        <v>0</v>
      </c>
      <c r="E66" s="37">
        <v>0</v>
      </c>
      <c r="F66" s="37">
        <v>0</v>
      </c>
      <c r="G66" s="40">
        <v>0</v>
      </c>
    </row>
    <row r="67" spans="2:7" ht="14.25" customHeight="1" x14ac:dyDescent="0.2">
      <c r="B67" s="39"/>
      <c r="C67" s="37"/>
      <c r="D67" s="37">
        <v>0</v>
      </c>
      <c r="E67" s="37">
        <v>0</v>
      </c>
      <c r="F67" s="37">
        <v>0</v>
      </c>
      <c r="G67" s="40">
        <v>0</v>
      </c>
    </row>
    <row r="68" spans="2:7" ht="14.25" customHeight="1" x14ac:dyDescent="0.2">
      <c r="B68" s="41"/>
      <c r="C68" s="42"/>
      <c r="D68" s="42">
        <v>0</v>
      </c>
      <c r="E68" s="42">
        <v>0</v>
      </c>
      <c r="F68" s="42">
        <v>0</v>
      </c>
      <c r="G68" s="43">
        <v>0</v>
      </c>
    </row>
    <row r="69" spans="2:7" ht="15" customHeight="1" x14ac:dyDescent="0.2">
      <c r="B69" s="36"/>
      <c r="C69" s="21">
        <f>SUM(C64:C68)</f>
        <v>0</v>
      </c>
      <c r="D69" s="44">
        <v>0</v>
      </c>
      <c r="E69" s="45">
        <v>0</v>
      </c>
      <c r="F69" s="45">
        <v>0</v>
      </c>
      <c r="G69" s="46">
        <v>0</v>
      </c>
    </row>
    <row r="70" spans="2:7" x14ac:dyDescent="0.2">
      <c r="B70" s="36"/>
      <c r="C70" s="47"/>
      <c r="D70" s="47"/>
      <c r="E70" s="47"/>
      <c r="F70" s="47"/>
      <c r="G70" s="47"/>
    </row>
    <row r="71" spans="2:7" x14ac:dyDescent="0.2">
      <c r="B71" s="36"/>
      <c r="C71" s="47"/>
      <c r="D71" s="47"/>
      <c r="E71" s="47"/>
      <c r="F71" s="47"/>
      <c r="G71" s="47"/>
    </row>
    <row r="72" spans="2:7" x14ac:dyDescent="0.2">
      <c r="B72" s="36"/>
      <c r="C72" s="47"/>
      <c r="D72" s="47"/>
      <c r="E72" s="47"/>
      <c r="F72" s="47"/>
      <c r="G72" s="47"/>
    </row>
    <row r="73" spans="2:7" ht="26.25" customHeight="1" x14ac:dyDescent="0.2">
      <c r="B73" s="20" t="s">
        <v>39</v>
      </c>
      <c r="C73" s="21" t="s">
        <v>8</v>
      </c>
      <c r="D73" s="21" t="s">
        <v>9</v>
      </c>
      <c r="E73" s="21" t="s">
        <v>40</v>
      </c>
      <c r="F73" s="47"/>
      <c r="G73" s="47"/>
    </row>
    <row r="74" spans="2:7" x14ac:dyDescent="0.2">
      <c r="B74" s="22" t="s">
        <v>41</v>
      </c>
      <c r="C74" s="40"/>
      <c r="D74" s="25">
        <v>0</v>
      </c>
      <c r="E74" s="25">
        <v>0</v>
      </c>
      <c r="F74" s="47"/>
      <c r="G74" s="47"/>
    </row>
    <row r="75" spans="2:7" x14ac:dyDescent="0.2">
      <c r="B75" s="28"/>
      <c r="C75" s="40"/>
      <c r="D75" s="25">
        <v>0</v>
      </c>
      <c r="E75" s="25">
        <v>0</v>
      </c>
      <c r="F75" s="47"/>
      <c r="G75" s="47"/>
    </row>
    <row r="76" spans="2:7" ht="16.5" customHeight="1" x14ac:dyDescent="0.2">
      <c r="B76" s="36"/>
      <c r="C76" s="21">
        <f>SUM(C74:C75)</f>
        <v>0</v>
      </c>
      <c r="D76" s="129"/>
      <c r="E76" s="130"/>
      <c r="F76" s="47"/>
      <c r="G76" s="47"/>
    </row>
    <row r="77" spans="2:7" x14ac:dyDescent="0.2">
      <c r="B77" s="36"/>
      <c r="C77" s="47"/>
      <c r="D77" s="47"/>
      <c r="E77" s="47"/>
      <c r="F77" s="47"/>
      <c r="G77" s="47"/>
    </row>
    <row r="78" spans="2:7" x14ac:dyDescent="0.2">
      <c r="B78" s="36"/>
      <c r="C78" s="47"/>
      <c r="D78" s="47"/>
      <c r="E78" s="47"/>
      <c r="F78" s="47"/>
      <c r="G78" s="47"/>
    </row>
    <row r="79" spans="2:7" x14ac:dyDescent="0.2">
      <c r="B79" s="36"/>
      <c r="C79" s="47"/>
      <c r="D79" s="47"/>
      <c r="E79" s="47"/>
      <c r="F79" s="47"/>
      <c r="G79" s="47"/>
    </row>
    <row r="80" spans="2:7" x14ac:dyDescent="0.2">
      <c r="B80" s="36"/>
      <c r="C80" s="47"/>
      <c r="D80" s="47"/>
      <c r="E80" s="47"/>
      <c r="F80" s="47"/>
      <c r="G80" s="47"/>
    </row>
    <row r="81" spans="2:6" x14ac:dyDescent="0.2">
      <c r="B81" s="35"/>
    </row>
    <row r="82" spans="2:6" x14ac:dyDescent="0.2">
      <c r="B82" s="18" t="s">
        <v>42</v>
      </c>
    </row>
    <row r="84" spans="2:6" x14ac:dyDescent="0.2">
      <c r="B84" s="35"/>
    </row>
    <row r="85" spans="2:6" ht="24" customHeight="1" x14ac:dyDescent="0.2">
      <c r="B85" s="20" t="s">
        <v>43</v>
      </c>
      <c r="C85" s="21" t="s">
        <v>44</v>
      </c>
      <c r="D85" s="21" t="s">
        <v>45</v>
      </c>
      <c r="E85" s="21" t="s">
        <v>46</v>
      </c>
      <c r="F85" s="21" t="s">
        <v>47</v>
      </c>
    </row>
    <row r="86" spans="2:6" x14ac:dyDescent="0.2">
      <c r="B86" s="48" t="s">
        <v>130</v>
      </c>
      <c r="C86" s="25">
        <v>83307668.739999995</v>
      </c>
      <c r="D86" s="25">
        <v>86159653.739999995</v>
      </c>
      <c r="E86" s="25">
        <v>2851985</v>
      </c>
      <c r="F86" s="25">
        <v>0</v>
      </c>
    </row>
    <row r="87" spans="2:6" x14ac:dyDescent="0.2">
      <c r="B87" s="48" t="s">
        <v>131</v>
      </c>
      <c r="C87" s="25">
        <v>77851082.329999998</v>
      </c>
      <c r="D87" s="25">
        <v>95508447.870000005</v>
      </c>
      <c r="E87" s="25">
        <v>17657365.539999999</v>
      </c>
      <c r="F87" s="25">
        <v>0</v>
      </c>
    </row>
    <row r="88" spans="2:6" x14ac:dyDescent="0.2">
      <c r="B88" s="48" t="s">
        <v>132</v>
      </c>
      <c r="C88" s="25">
        <v>351762879.85000002</v>
      </c>
      <c r="D88" s="25">
        <v>352333743.85000002</v>
      </c>
      <c r="E88" s="25">
        <v>570864</v>
      </c>
      <c r="F88" s="25">
        <v>0</v>
      </c>
    </row>
    <row r="89" spans="2:6" x14ac:dyDescent="0.2">
      <c r="B89" s="48" t="s">
        <v>133</v>
      </c>
      <c r="C89" s="25">
        <v>19521700.210000001</v>
      </c>
      <c r="D89" s="25">
        <v>19521700.210000001</v>
      </c>
      <c r="E89" s="25">
        <v>0</v>
      </c>
      <c r="F89" s="25">
        <v>0</v>
      </c>
    </row>
    <row r="90" spans="2:6" x14ac:dyDescent="0.2">
      <c r="B90" s="48" t="s">
        <v>134</v>
      </c>
      <c r="C90" s="25">
        <v>35563289.299999997</v>
      </c>
      <c r="D90" s="25">
        <v>21695481.93</v>
      </c>
      <c r="E90" s="25">
        <v>-13867807.369999999</v>
      </c>
      <c r="F90" s="25">
        <v>0</v>
      </c>
    </row>
    <row r="91" spans="2:6" x14ac:dyDescent="0.2">
      <c r="B91" s="48" t="s">
        <v>135</v>
      </c>
      <c r="C91" s="25">
        <v>647459.11</v>
      </c>
      <c r="D91" s="25">
        <v>0</v>
      </c>
      <c r="E91" s="25">
        <v>-647459.11</v>
      </c>
      <c r="F91" s="25">
        <v>0</v>
      </c>
    </row>
    <row r="92" spans="2:6" x14ac:dyDescent="0.2">
      <c r="B92" s="48" t="s">
        <v>136</v>
      </c>
      <c r="C92" s="25">
        <v>295779.45</v>
      </c>
      <c r="D92" s="25">
        <v>0</v>
      </c>
      <c r="E92" s="25">
        <v>-295779.45</v>
      </c>
      <c r="F92" s="25">
        <v>0</v>
      </c>
    </row>
    <row r="93" spans="2:6" x14ac:dyDescent="0.2">
      <c r="B93" s="24" t="s">
        <v>48</v>
      </c>
      <c r="C93" s="27">
        <f>SUM(C86:C92)</f>
        <v>568949858.99000001</v>
      </c>
      <c r="D93" s="27">
        <f>SUM(D86:D92)</f>
        <v>575219027.60000002</v>
      </c>
      <c r="E93" s="27">
        <f>SUM(E86:E92)</f>
        <v>6269168.6099999994</v>
      </c>
      <c r="F93" s="27">
        <f>SUM(F86:F92)</f>
        <v>0</v>
      </c>
    </row>
    <row r="94" spans="2:6" x14ac:dyDescent="0.2">
      <c r="B94" s="48"/>
      <c r="C94" s="49"/>
      <c r="D94" s="25"/>
      <c r="E94" s="25"/>
      <c r="F94" s="25">
        <v>0</v>
      </c>
    </row>
    <row r="95" spans="2:6" x14ac:dyDescent="0.2">
      <c r="B95" s="48" t="s">
        <v>137</v>
      </c>
      <c r="C95" s="25">
        <v>7353744.4000000004</v>
      </c>
      <c r="D95" s="25">
        <v>7367250.4000000004</v>
      </c>
      <c r="E95" s="25">
        <v>13506</v>
      </c>
      <c r="F95" s="25">
        <v>0</v>
      </c>
    </row>
    <row r="96" spans="2:6" x14ac:dyDescent="0.2">
      <c r="B96" s="48" t="s">
        <v>138</v>
      </c>
      <c r="C96" s="25">
        <v>26537704.109999999</v>
      </c>
      <c r="D96" s="25">
        <v>26453770.699999999</v>
      </c>
      <c r="E96" s="25">
        <v>-83933.41</v>
      </c>
      <c r="F96" s="25">
        <v>0</v>
      </c>
    </row>
    <row r="97" spans="2:6" x14ac:dyDescent="0.2">
      <c r="B97" s="48" t="s">
        <v>139</v>
      </c>
      <c r="C97" s="25">
        <v>594889.16</v>
      </c>
      <c r="D97" s="25">
        <v>594889.16</v>
      </c>
      <c r="E97" s="25">
        <v>0</v>
      </c>
      <c r="F97" s="25">
        <v>0</v>
      </c>
    </row>
    <row r="98" spans="2:6" x14ac:dyDescent="0.2">
      <c r="B98" s="48" t="s">
        <v>140</v>
      </c>
      <c r="C98" s="25">
        <v>26620499.59</v>
      </c>
      <c r="D98" s="25">
        <v>26730422.32</v>
      </c>
      <c r="E98" s="25">
        <v>109922.73</v>
      </c>
      <c r="F98" s="25">
        <v>0</v>
      </c>
    </row>
    <row r="99" spans="2:6" x14ac:dyDescent="0.2">
      <c r="B99" s="48" t="s">
        <v>141</v>
      </c>
      <c r="C99" s="25">
        <v>84503911.060000002</v>
      </c>
      <c r="D99" s="25">
        <v>81091064.469999999</v>
      </c>
      <c r="E99" s="25">
        <v>-3412846.59</v>
      </c>
      <c r="F99" s="25">
        <v>0</v>
      </c>
    </row>
    <row r="100" spans="2:6" x14ac:dyDescent="0.2">
      <c r="B100" s="48" t="s">
        <v>142</v>
      </c>
      <c r="C100" s="25">
        <v>2353677.5699999998</v>
      </c>
      <c r="D100" s="25">
        <v>2412242.25</v>
      </c>
      <c r="E100" s="25">
        <v>58564.68</v>
      </c>
      <c r="F100" s="25">
        <v>0</v>
      </c>
    </row>
    <row r="101" spans="2:6" x14ac:dyDescent="0.2">
      <c r="B101" s="48" t="s">
        <v>143</v>
      </c>
      <c r="C101" s="25">
        <v>7396716.9199999999</v>
      </c>
      <c r="D101" s="25">
        <v>6991172.8799999999</v>
      </c>
      <c r="E101" s="25">
        <v>-405544.04</v>
      </c>
      <c r="F101" s="25">
        <v>0</v>
      </c>
    </row>
    <row r="102" spans="2:6" x14ac:dyDescent="0.2">
      <c r="B102" s="48" t="s">
        <v>144</v>
      </c>
      <c r="C102" s="25">
        <v>2780137.52</v>
      </c>
      <c r="D102" s="25">
        <v>2898852.83</v>
      </c>
      <c r="E102" s="25">
        <v>118715.31</v>
      </c>
      <c r="F102" s="25">
        <v>0</v>
      </c>
    </row>
    <row r="103" spans="2:6" x14ac:dyDescent="0.2">
      <c r="B103" s="48" t="s">
        <v>145</v>
      </c>
      <c r="C103" s="25">
        <v>499645.08</v>
      </c>
      <c r="D103" s="25">
        <v>502244.08</v>
      </c>
      <c r="E103" s="25">
        <v>2599</v>
      </c>
      <c r="F103" s="25">
        <v>0</v>
      </c>
    </row>
    <row r="104" spans="2:6" x14ac:dyDescent="0.2">
      <c r="B104" s="48" t="s">
        <v>146</v>
      </c>
      <c r="C104" s="25">
        <v>24587705.809999999</v>
      </c>
      <c r="D104" s="25">
        <v>24745023.809999999</v>
      </c>
      <c r="E104" s="25">
        <v>157318</v>
      </c>
      <c r="F104" s="25">
        <v>0</v>
      </c>
    </row>
    <row r="105" spans="2:6" x14ac:dyDescent="0.2">
      <c r="B105" s="48" t="s">
        <v>147</v>
      </c>
      <c r="C105" s="25">
        <v>29759620.039999999</v>
      </c>
      <c r="D105" s="25">
        <v>29378734</v>
      </c>
      <c r="E105" s="25">
        <v>-380886.04</v>
      </c>
      <c r="F105" s="25">
        <v>0</v>
      </c>
    </row>
    <row r="106" spans="2:6" x14ac:dyDescent="0.2">
      <c r="B106" s="48" t="s">
        <v>148</v>
      </c>
      <c r="C106" s="25">
        <v>951226.78</v>
      </c>
      <c r="D106" s="25">
        <v>951226.78</v>
      </c>
      <c r="E106" s="25">
        <v>0</v>
      </c>
      <c r="F106" s="25">
        <v>0</v>
      </c>
    </row>
    <row r="107" spans="2:6" x14ac:dyDescent="0.2">
      <c r="B107" s="48" t="s">
        <v>149</v>
      </c>
      <c r="C107" s="25">
        <v>3606326.7</v>
      </c>
      <c r="D107" s="25">
        <v>3592545.34</v>
      </c>
      <c r="E107" s="25">
        <v>-13781.36</v>
      </c>
      <c r="F107" s="25">
        <v>0</v>
      </c>
    </row>
    <row r="108" spans="2:6" x14ac:dyDescent="0.2">
      <c r="B108" s="48" t="s">
        <v>150</v>
      </c>
      <c r="C108" s="25">
        <v>3746203</v>
      </c>
      <c r="D108" s="25">
        <v>3746203</v>
      </c>
      <c r="E108" s="25">
        <v>0</v>
      </c>
      <c r="F108" s="25">
        <v>0</v>
      </c>
    </row>
    <row r="109" spans="2:6" x14ac:dyDescent="0.2">
      <c r="B109" s="48" t="s">
        <v>151</v>
      </c>
      <c r="C109" s="25">
        <v>14410509.550000001</v>
      </c>
      <c r="D109" s="25">
        <v>14324209.550000001</v>
      </c>
      <c r="E109" s="25">
        <v>-86300</v>
      </c>
      <c r="F109" s="25">
        <v>0</v>
      </c>
    </row>
    <row r="110" spans="2:6" x14ac:dyDescent="0.2">
      <c r="B110" s="48" t="s">
        <v>152</v>
      </c>
      <c r="C110" s="25">
        <v>178264.03</v>
      </c>
      <c r="D110" s="25">
        <v>178264.03</v>
      </c>
      <c r="E110" s="25">
        <v>0</v>
      </c>
      <c r="F110" s="25">
        <v>0</v>
      </c>
    </row>
    <row r="111" spans="2:6" x14ac:dyDescent="0.2">
      <c r="B111" s="48" t="s">
        <v>153</v>
      </c>
      <c r="C111" s="25">
        <v>52208.2</v>
      </c>
      <c r="D111" s="25">
        <v>52208.2</v>
      </c>
      <c r="E111" s="25">
        <v>0</v>
      </c>
      <c r="F111" s="25">
        <v>0</v>
      </c>
    </row>
    <row r="112" spans="2:6" x14ac:dyDescent="0.2">
      <c r="B112" s="48" t="s">
        <v>154</v>
      </c>
      <c r="C112" s="25">
        <v>57848.15</v>
      </c>
      <c r="D112" s="25">
        <v>50351.519999999997</v>
      </c>
      <c r="E112" s="25">
        <v>-7496.63</v>
      </c>
      <c r="F112" s="25">
        <v>0</v>
      </c>
    </row>
    <row r="113" spans="2:6" x14ac:dyDescent="0.2">
      <c r="B113" s="48" t="s">
        <v>155</v>
      </c>
      <c r="C113" s="25">
        <v>1298908.78</v>
      </c>
      <c r="D113" s="25">
        <v>1298908.78</v>
      </c>
      <c r="E113" s="25">
        <v>0</v>
      </c>
      <c r="F113" s="25">
        <v>0</v>
      </c>
    </row>
    <row r="114" spans="2:6" x14ac:dyDescent="0.2">
      <c r="B114" s="48" t="s">
        <v>156</v>
      </c>
      <c r="C114" s="25">
        <v>12393040.82</v>
      </c>
      <c r="D114" s="25">
        <v>11842716.17</v>
      </c>
      <c r="E114" s="25">
        <v>-550324.65</v>
      </c>
      <c r="F114" s="25">
        <v>0</v>
      </c>
    </row>
    <row r="115" spans="2:6" x14ac:dyDescent="0.2">
      <c r="B115" s="48" t="s">
        <v>157</v>
      </c>
      <c r="C115" s="25">
        <v>55524.42</v>
      </c>
      <c r="D115" s="25">
        <v>61334.42</v>
      </c>
      <c r="E115" s="25">
        <v>5810</v>
      </c>
      <c r="F115" s="25">
        <v>0</v>
      </c>
    </row>
    <row r="116" spans="2:6" x14ac:dyDescent="0.2">
      <c r="B116" s="48" t="s">
        <v>158</v>
      </c>
      <c r="C116" s="25">
        <v>2135146.5299999998</v>
      </c>
      <c r="D116" s="25">
        <v>1946350.33</v>
      </c>
      <c r="E116" s="25">
        <v>-188796.2</v>
      </c>
      <c r="F116" s="25">
        <v>0</v>
      </c>
    </row>
    <row r="117" spans="2:6" x14ac:dyDescent="0.2">
      <c r="B117" s="48" t="s">
        <v>159</v>
      </c>
      <c r="C117" s="25">
        <v>1392105.24</v>
      </c>
      <c r="D117" s="25">
        <v>1394415.26</v>
      </c>
      <c r="E117" s="25">
        <v>2310.02</v>
      </c>
      <c r="F117" s="25">
        <v>0</v>
      </c>
    </row>
    <row r="118" spans="2:6" x14ac:dyDescent="0.2">
      <c r="B118" s="48" t="s">
        <v>160</v>
      </c>
      <c r="C118" s="25">
        <v>164528.26999999999</v>
      </c>
      <c r="D118" s="25">
        <v>161812.97</v>
      </c>
      <c r="E118" s="25">
        <v>-2715.3</v>
      </c>
      <c r="F118" s="25">
        <v>0</v>
      </c>
    </row>
    <row r="119" spans="2:6" x14ac:dyDescent="0.2">
      <c r="B119" s="48" t="s">
        <v>161</v>
      </c>
      <c r="C119" s="25">
        <v>310094.96000000002</v>
      </c>
      <c r="D119" s="25">
        <v>310984.96000000002</v>
      </c>
      <c r="E119" s="25">
        <v>890</v>
      </c>
      <c r="F119" s="25">
        <v>0</v>
      </c>
    </row>
    <row r="120" spans="2:6" x14ac:dyDescent="0.2">
      <c r="B120" s="48" t="s">
        <v>162</v>
      </c>
      <c r="C120" s="25">
        <v>919840.71</v>
      </c>
      <c r="D120" s="25">
        <v>904564.84</v>
      </c>
      <c r="E120" s="25">
        <v>-15275.87</v>
      </c>
      <c r="F120" s="25">
        <v>0</v>
      </c>
    </row>
    <row r="121" spans="2:6" x14ac:dyDescent="0.2">
      <c r="B121" s="48" t="s">
        <v>163</v>
      </c>
      <c r="C121" s="25">
        <v>4633620.83</v>
      </c>
      <c r="D121" s="25">
        <v>4612466.82</v>
      </c>
      <c r="E121" s="25">
        <v>-21154.01</v>
      </c>
      <c r="F121" s="25">
        <v>0</v>
      </c>
    </row>
    <row r="122" spans="2:6" x14ac:dyDescent="0.2">
      <c r="B122" s="48" t="s">
        <v>164</v>
      </c>
      <c r="C122" s="25">
        <v>5100</v>
      </c>
      <c r="D122" s="25">
        <v>5100</v>
      </c>
      <c r="E122" s="25">
        <v>0</v>
      </c>
      <c r="F122" s="25">
        <v>0</v>
      </c>
    </row>
    <row r="123" spans="2:6" x14ac:dyDescent="0.2">
      <c r="B123" s="48" t="s">
        <v>165</v>
      </c>
      <c r="C123" s="25">
        <v>985168.16</v>
      </c>
      <c r="D123" s="25">
        <v>955636.36</v>
      </c>
      <c r="E123" s="25">
        <v>-29531.8</v>
      </c>
      <c r="F123" s="25">
        <v>0</v>
      </c>
    </row>
    <row r="124" spans="2:6" s="35" customFormat="1" x14ac:dyDescent="0.2">
      <c r="B124" s="24" t="s">
        <v>49</v>
      </c>
      <c r="C124" s="27">
        <f>SUM(C95:C123)</f>
        <v>260283916.39000002</v>
      </c>
      <c r="D124" s="27">
        <f>SUM(D95:D123)</f>
        <v>255554966.23000005</v>
      </c>
      <c r="E124" s="27">
        <f>SUM(E95:E123)</f>
        <v>-4728950.16</v>
      </c>
      <c r="F124" s="27">
        <f>SUM(F95:F123)</f>
        <v>0</v>
      </c>
    </row>
    <row r="125" spans="2:6" x14ac:dyDescent="0.2">
      <c r="B125" s="24"/>
      <c r="C125" s="25"/>
      <c r="D125" s="25"/>
      <c r="E125" s="25"/>
      <c r="F125" s="25"/>
    </row>
    <row r="126" spans="2:6" x14ac:dyDescent="0.2">
      <c r="B126" s="26" t="s">
        <v>50</v>
      </c>
      <c r="C126" s="25">
        <v>-4123670</v>
      </c>
      <c r="D126" s="25">
        <v>-4123670</v>
      </c>
      <c r="E126" s="25">
        <v>0</v>
      </c>
      <c r="F126" s="25">
        <v>0</v>
      </c>
    </row>
    <row r="127" spans="2:6" x14ac:dyDescent="0.2">
      <c r="B127" s="24" t="s">
        <v>51</v>
      </c>
      <c r="C127" s="25">
        <f>SUM(C126:C126)</f>
        <v>-4123670</v>
      </c>
      <c r="D127" s="25">
        <f>SUM(D126:D126)</f>
        <v>-4123670</v>
      </c>
      <c r="E127" s="25">
        <f>SUM(E126:E126)</f>
        <v>0</v>
      </c>
      <c r="F127" s="25">
        <v>0</v>
      </c>
    </row>
    <row r="128" spans="2:6" x14ac:dyDescent="0.2">
      <c r="B128" s="50"/>
      <c r="C128" s="30"/>
      <c r="D128" s="30"/>
      <c r="E128" s="30"/>
      <c r="F128" s="30">
        <v>0</v>
      </c>
    </row>
    <row r="129" spans="2:6" ht="18" customHeight="1" x14ac:dyDescent="0.2">
      <c r="C129" s="31">
        <f>+C127+C124+C93</f>
        <v>825110105.38</v>
      </c>
      <c r="D129" s="31">
        <f>+D127+D124+D93</f>
        <v>826650323.83000004</v>
      </c>
      <c r="E129" s="31">
        <f>+E127+E124+E93</f>
        <v>1540218.4499999993</v>
      </c>
      <c r="F129" s="31">
        <f>+F127+F124+F93</f>
        <v>0</v>
      </c>
    </row>
    <row r="132" spans="2:6" ht="21.75" customHeight="1" x14ac:dyDescent="0.2">
      <c r="B132" s="20" t="s">
        <v>52</v>
      </c>
      <c r="C132" s="21" t="s">
        <v>44</v>
      </c>
      <c r="D132" s="21" t="s">
        <v>45</v>
      </c>
      <c r="E132" s="21" t="s">
        <v>46</v>
      </c>
      <c r="F132" s="21" t="s">
        <v>47</v>
      </c>
    </row>
    <row r="133" spans="2:6" x14ac:dyDescent="0.2">
      <c r="B133" s="22" t="s">
        <v>53</v>
      </c>
      <c r="C133" s="23"/>
      <c r="D133" s="23"/>
      <c r="E133" s="23"/>
      <c r="F133" s="23"/>
    </row>
    <row r="134" spans="2:6" x14ac:dyDescent="0.2">
      <c r="B134" s="24"/>
      <c r="C134" s="25"/>
      <c r="D134" s="25"/>
      <c r="E134" s="25"/>
      <c r="F134" s="25"/>
    </row>
    <row r="135" spans="2:6" x14ac:dyDescent="0.2">
      <c r="B135" s="24" t="s">
        <v>54</v>
      </c>
      <c r="C135" s="25"/>
      <c r="D135" s="25"/>
      <c r="E135" s="25"/>
      <c r="F135" s="25"/>
    </row>
    <row r="136" spans="2:6" x14ac:dyDescent="0.2">
      <c r="B136" s="24"/>
      <c r="C136" s="25"/>
      <c r="D136" s="25"/>
      <c r="E136" s="25"/>
      <c r="F136" s="25"/>
    </row>
    <row r="137" spans="2:6" x14ac:dyDescent="0.2">
      <c r="B137" s="24" t="s">
        <v>51</v>
      </c>
      <c r="C137" s="25"/>
      <c r="D137" s="25"/>
      <c r="E137" s="25"/>
      <c r="F137" s="25"/>
    </row>
    <row r="138" spans="2:6" x14ac:dyDescent="0.2">
      <c r="B138" s="50"/>
      <c r="C138" s="30"/>
      <c r="D138" s="30"/>
      <c r="E138" s="30"/>
      <c r="F138" s="30"/>
    </row>
    <row r="139" spans="2:6" ht="16.5" customHeight="1" x14ac:dyDescent="0.2">
      <c r="C139" s="21">
        <f>SUM(C137:C138)</f>
        <v>0</v>
      </c>
      <c r="D139" s="21">
        <f>SUM(D137:D138)</f>
        <v>0</v>
      </c>
      <c r="E139" s="21">
        <f>SUM(E137:E138)</f>
        <v>0</v>
      </c>
      <c r="F139" s="51"/>
    </row>
    <row r="142" spans="2:6" ht="27" customHeight="1" x14ac:dyDescent="0.2">
      <c r="B142" s="20" t="s">
        <v>55</v>
      </c>
      <c r="C142" s="21" t="s">
        <v>8</v>
      </c>
    </row>
    <row r="143" spans="2:6" x14ac:dyDescent="0.2">
      <c r="B143" s="22" t="s">
        <v>56</v>
      </c>
      <c r="C143" s="23"/>
    </row>
    <row r="144" spans="2:6" x14ac:dyDescent="0.2">
      <c r="B144" s="24"/>
      <c r="C144" s="25"/>
    </row>
    <row r="145" spans="2:4" x14ac:dyDescent="0.2">
      <c r="B145" s="28"/>
      <c r="C145" s="30"/>
    </row>
    <row r="146" spans="2:4" ht="15" customHeight="1" x14ac:dyDescent="0.2">
      <c r="C146" s="21">
        <f>SUM(C144:C145)</f>
        <v>0</v>
      </c>
    </row>
    <row r="147" spans="2:4" x14ac:dyDescent="0.2">
      <c r="B147" s="52"/>
    </row>
    <row r="149" spans="2:4" ht="22.5" customHeight="1" x14ac:dyDescent="0.2">
      <c r="B149" s="53" t="s">
        <v>57</v>
      </c>
      <c r="C149" s="54" t="s">
        <v>8</v>
      </c>
      <c r="D149" s="55" t="s">
        <v>58</v>
      </c>
    </row>
    <row r="150" spans="2:4" x14ac:dyDescent="0.2">
      <c r="B150" s="56"/>
      <c r="C150" s="57"/>
      <c r="D150" s="58"/>
    </row>
    <row r="151" spans="2:4" x14ac:dyDescent="0.2">
      <c r="B151" s="59"/>
      <c r="C151" s="60"/>
      <c r="D151" s="61"/>
    </row>
    <row r="152" spans="2:4" x14ac:dyDescent="0.2">
      <c r="B152" s="62"/>
      <c r="C152" s="63"/>
      <c r="D152" s="63"/>
    </row>
    <row r="153" spans="2:4" x14ac:dyDescent="0.2">
      <c r="B153" s="62"/>
      <c r="C153" s="63"/>
      <c r="D153" s="63"/>
    </row>
    <row r="154" spans="2:4" x14ac:dyDescent="0.2">
      <c r="B154" s="64"/>
      <c r="C154" s="65"/>
      <c r="D154" s="65"/>
    </row>
    <row r="155" spans="2:4" ht="14.25" customHeight="1" x14ac:dyDescent="0.2">
      <c r="C155" s="21">
        <f>SUM(C153:C154)</f>
        <v>0</v>
      </c>
      <c r="D155" s="21"/>
    </row>
    <row r="159" spans="2:4" x14ac:dyDescent="0.2">
      <c r="B159" s="14" t="s">
        <v>59</v>
      </c>
    </row>
    <row r="161" spans="2:6" ht="20.25" customHeight="1" x14ac:dyDescent="0.2">
      <c r="B161" s="53" t="s">
        <v>60</v>
      </c>
      <c r="C161" s="54" t="s">
        <v>8</v>
      </c>
      <c r="D161" s="21" t="s">
        <v>23</v>
      </c>
      <c r="E161" s="21" t="s">
        <v>24</v>
      </c>
      <c r="F161" s="21" t="s">
        <v>25</v>
      </c>
    </row>
    <row r="162" spans="2:6" ht="20.25" customHeight="1" x14ac:dyDescent="0.2">
      <c r="B162" s="26" t="s">
        <v>166</v>
      </c>
      <c r="C162" s="25">
        <v>3414115.9</v>
      </c>
      <c r="D162" s="25">
        <v>3414115.9</v>
      </c>
      <c r="E162" s="25"/>
      <c r="F162" s="25"/>
    </row>
    <row r="163" spans="2:6" ht="20.25" customHeight="1" x14ac:dyDescent="0.2">
      <c r="B163" s="26" t="s">
        <v>167</v>
      </c>
      <c r="C163" s="25">
        <v>7673970.96</v>
      </c>
      <c r="D163" s="25">
        <v>7673970.96</v>
      </c>
      <c r="E163" s="25"/>
      <c r="F163" s="25"/>
    </row>
    <row r="164" spans="2:6" ht="20.25" customHeight="1" x14ac:dyDescent="0.2">
      <c r="B164" s="26" t="s">
        <v>168</v>
      </c>
      <c r="C164" s="25">
        <v>3739545.86</v>
      </c>
      <c r="D164" s="25">
        <v>3739545.86</v>
      </c>
      <c r="E164" s="25"/>
      <c r="F164" s="25"/>
    </row>
    <row r="165" spans="2:6" ht="20.25" customHeight="1" x14ac:dyDescent="0.2">
      <c r="B165" s="26" t="s">
        <v>169</v>
      </c>
      <c r="C165" s="25">
        <v>116280.53</v>
      </c>
      <c r="D165" s="25">
        <v>116280.53</v>
      </c>
      <c r="E165" s="25"/>
      <c r="F165" s="25"/>
    </row>
    <row r="166" spans="2:6" ht="20.25" customHeight="1" x14ac:dyDescent="0.2">
      <c r="B166" s="26" t="s">
        <v>170</v>
      </c>
      <c r="C166" s="25">
        <v>191.29</v>
      </c>
      <c r="D166" s="25">
        <v>191.29</v>
      </c>
      <c r="E166" s="25"/>
      <c r="F166" s="25"/>
    </row>
    <row r="167" spans="2:6" ht="20.25" customHeight="1" x14ac:dyDescent="0.2">
      <c r="B167" s="26" t="s">
        <v>171</v>
      </c>
      <c r="C167" s="25">
        <v>2312439.9500000002</v>
      </c>
      <c r="D167" s="25">
        <v>2312439.9500000002</v>
      </c>
      <c r="E167" s="25"/>
      <c r="F167" s="25"/>
    </row>
    <row r="168" spans="2:6" ht="20.25" customHeight="1" x14ac:dyDescent="0.2">
      <c r="B168" s="26" t="s">
        <v>172</v>
      </c>
      <c r="C168" s="25">
        <v>5043849.75</v>
      </c>
      <c r="D168" s="25">
        <v>5043849.75</v>
      </c>
      <c r="E168" s="25"/>
      <c r="F168" s="25"/>
    </row>
    <row r="169" spans="2:6" ht="20.25" customHeight="1" x14ac:dyDescent="0.2">
      <c r="B169" s="26" t="s">
        <v>173</v>
      </c>
      <c r="C169" s="25">
        <v>1272.49</v>
      </c>
      <c r="D169" s="25">
        <v>1272.49</v>
      </c>
      <c r="E169" s="25"/>
      <c r="F169" s="25"/>
    </row>
    <row r="170" spans="2:6" ht="20.25" customHeight="1" x14ac:dyDescent="0.2">
      <c r="B170" s="26" t="s">
        <v>174</v>
      </c>
      <c r="C170" s="25">
        <v>12055.64</v>
      </c>
      <c r="D170" s="25">
        <v>12055.64</v>
      </c>
      <c r="E170" s="25"/>
      <c r="F170" s="25"/>
    </row>
    <row r="171" spans="2:6" ht="20.25" customHeight="1" x14ac:dyDescent="0.2">
      <c r="B171" s="26" t="s">
        <v>175</v>
      </c>
      <c r="C171" s="25">
        <v>1206.96</v>
      </c>
      <c r="D171" s="25">
        <v>1206.96</v>
      </c>
      <c r="E171" s="25"/>
      <c r="F171" s="25"/>
    </row>
    <row r="172" spans="2:6" ht="20.25" customHeight="1" x14ac:dyDescent="0.2">
      <c r="B172" s="26" t="s">
        <v>176</v>
      </c>
      <c r="C172" s="25">
        <v>128.30000000000001</v>
      </c>
      <c r="D172" s="25">
        <v>128.30000000000001</v>
      </c>
      <c r="E172" s="25"/>
      <c r="F172" s="25"/>
    </row>
    <row r="173" spans="2:6" ht="20.25" customHeight="1" x14ac:dyDescent="0.2">
      <c r="B173" s="26" t="s">
        <v>177</v>
      </c>
      <c r="C173" s="25">
        <v>963317.19</v>
      </c>
      <c r="D173" s="25">
        <v>963317.19</v>
      </c>
      <c r="E173" s="25"/>
      <c r="F173" s="25"/>
    </row>
    <row r="174" spans="2:6" ht="20.25" customHeight="1" x14ac:dyDescent="0.2">
      <c r="B174" s="26" t="s">
        <v>178</v>
      </c>
      <c r="C174" s="25">
        <v>2068.9699999999998</v>
      </c>
      <c r="D174" s="25">
        <v>2068.9699999999998</v>
      </c>
      <c r="E174" s="25"/>
      <c r="F174" s="25"/>
    </row>
    <row r="175" spans="2:6" ht="20.25" customHeight="1" x14ac:dyDescent="0.2">
      <c r="B175" s="26" t="s">
        <v>179</v>
      </c>
      <c r="C175" s="25">
        <v>673220.13</v>
      </c>
      <c r="D175" s="25">
        <v>673220.13</v>
      </c>
      <c r="E175" s="25"/>
      <c r="F175" s="25"/>
    </row>
    <row r="176" spans="2:6" ht="20.25" customHeight="1" x14ac:dyDescent="0.2">
      <c r="B176" s="26" t="s">
        <v>180</v>
      </c>
      <c r="C176" s="25">
        <v>24712914.760000002</v>
      </c>
      <c r="D176" s="25">
        <v>24712914.760000002</v>
      </c>
      <c r="E176" s="25"/>
      <c r="F176" s="25"/>
    </row>
    <row r="177" spans="2:6" ht="20.25" customHeight="1" x14ac:dyDescent="0.2">
      <c r="B177" s="26" t="s">
        <v>181</v>
      </c>
      <c r="C177" s="25">
        <v>23898889.800000001</v>
      </c>
      <c r="D177" s="25">
        <v>23898889.800000001</v>
      </c>
      <c r="E177" s="25"/>
      <c r="F177" s="25"/>
    </row>
    <row r="178" spans="2:6" ht="20.25" customHeight="1" x14ac:dyDescent="0.2">
      <c r="B178" s="26" t="s">
        <v>182</v>
      </c>
      <c r="C178" s="25">
        <v>16300.5</v>
      </c>
      <c r="D178" s="25">
        <v>16300.5</v>
      </c>
      <c r="E178" s="25"/>
      <c r="F178" s="25"/>
    </row>
    <row r="179" spans="2:6" ht="20.25" customHeight="1" x14ac:dyDescent="0.2">
      <c r="B179" s="26" t="s">
        <v>183</v>
      </c>
      <c r="C179" s="25">
        <v>4962152.6399999997</v>
      </c>
      <c r="D179" s="25">
        <v>4962152.6399999997</v>
      </c>
      <c r="E179" s="25"/>
      <c r="F179" s="25"/>
    </row>
    <row r="180" spans="2:6" ht="20.25" customHeight="1" x14ac:dyDescent="0.2">
      <c r="B180" s="26" t="s">
        <v>184</v>
      </c>
      <c r="C180" s="25">
        <v>283131.75</v>
      </c>
      <c r="D180" s="25">
        <v>283131.75</v>
      </c>
      <c r="E180" s="25"/>
      <c r="F180" s="25"/>
    </row>
    <row r="181" spans="2:6" ht="20.25" customHeight="1" x14ac:dyDescent="0.2">
      <c r="B181" s="26" t="s">
        <v>185</v>
      </c>
      <c r="C181" s="25">
        <v>49980.97</v>
      </c>
      <c r="D181" s="25">
        <v>49980.97</v>
      </c>
      <c r="E181" s="25"/>
      <c r="F181" s="25"/>
    </row>
    <row r="182" spans="2:6" ht="20.25" customHeight="1" x14ac:dyDescent="0.2">
      <c r="B182" s="26" t="s">
        <v>186</v>
      </c>
      <c r="C182" s="25">
        <v>38013.07</v>
      </c>
      <c r="D182" s="25">
        <v>38013.07</v>
      </c>
      <c r="E182" s="25"/>
      <c r="F182" s="25"/>
    </row>
    <row r="183" spans="2:6" ht="20.25" customHeight="1" x14ac:dyDescent="0.2">
      <c r="B183" s="26" t="s">
        <v>187</v>
      </c>
      <c r="C183" s="25">
        <v>706782.38</v>
      </c>
      <c r="D183" s="25">
        <v>706782.38</v>
      </c>
      <c r="E183" s="25"/>
      <c r="F183" s="25"/>
    </row>
    <row r="184" spans="2:6" ht="20.25" customHeight="1" x14ac:dyDescent="0.2">
      <c r="B184" s="26" t="s">
        <v>188</v>
      </c>
      <c r="C184" s="25">
        <v>10868.12</v>
      </c>
      <c r="D184" s="25">
        <v>10868.12</v>
      </c>
      <c r="E184" s="25"/>
      <c r="F184" s="25"/>
    </row>
    <row r="185" spans="2:6" ht="20.25" customHeight="1" x14ac:dyDescent="0.2">
      <c r="B185" s="26" t="s">
        <v>189</v>
      </c>
      <c r="C185" s="25">
        <v>7240</v>
      </c>
      <c r="D185" s="25">
        <v>7240</v>
      </c>
      <c r="E185" s="25"/>
      <c r="F185" s="25"/>
    </row>
    <row r="186" spans="2:6" ht="20.25" customHeight="1" x14ac:dyDescent="0.2">
      <c r="B186" s="26" t="s">
        <v>190</v>
      </c>
      <c r="C186" s="25">
        <v>117009.82</v>
      </c>
      <c r="D186" s="25">
        <v>117009.82</v>
      </c>
      <c r="E186" s="25"/>
      <c r="F186" s="25"/>
    </row>
    <row r="187" spans="2:6" x14ac:dyDescent="0.2">
      <c r="B187" s="24" t="s">
        <v>61</v>
      </c>
      <c r="C187" s="27">
        <f>SUM(C162:C186)</f>
        <v>78756947.729999989</v>
      </c>
      <c r="D187" s="27">
        <f>SUM(D162:D186)</f>
        <v>78756947.729999989</v>
      </c>
      <c r="E187" s="25"/>
      <c r="F187" s="25"/>
    </row>
    <row r="188" spans="2:6" x14ac:dyDescent="0.2">
      <c r="B188" s="28"/>
      <c r="C188" s="30"/>
      <c r="D188" s="30"/>
      <c r="E188" s="30"/>
      <c r="F188" s="30"/>
    </row>
    <row r="189" spans="2:6" x14ac:dyDescent="0.2">
      <c r="B189" s="24" t="s">
        <v>62</v>
      </c>
      <c r="C189" s="66"/>
      <c r="D189" s="67"/>
      <c r="E189" s="67"/>
      <c r="F189" s="24"/>
    </row>
    <row r="190" spans="2:6" x14ac:dyDescent="0.2">
      <c r="B190" s="28"/>
      <c r="C190" s="30"/>
      <c r="D190" s="30"/>
      <c r="E190" s="30"/>
      <c r="F190" s="30"/>
    </row>
    <row r="191" spans="2:6" ht="16.5" customHeight="1" x14ac:dyDescent="0.2">
      <c r="C191" s="27">
        <f>SUM(C162:C186)</f>
        <v>78756947.729999989</v>
      </c>
      <c r="D191" s="27">
        <f>SUM(D162:D186)</f>
        <v>78756947.729999989</v>
      </c>
      <c r="E191" s="21">
        <f>SUM(E189:E190)</f>
        <v>0</v>
      </c>
      <c r="F191" s="21">
        <f>SUM(F189:F190)</f>
        <v>0</v>
      </c>
    </row>
    <row r="195" spans="2:5" ht="20.25" customHeight="1" x14ac:dyDescent="0.2">
      <c r="B195" s="53" t="s">
        <v>63</v>
      </c>
      <c r="C195" s="54" t="s">
        <v>8</v>
      </c>
      <c r="D195" s="68" t="s">
        <v>64</v>
      </c>
      <c r="E195" s="68" t="s">
        <v>58</v>
      </c>
    </row>
    <row r="196" spans="2:5" x14ac:dyDescent="0.2">
      <c r="B196" s="26" t="s">
        <v>65</v>
      </c>
      <c r="C196" s="69"/>
      <c r="D196" s="70" t="s">
        <v>66</v>
      </c>
      <c r="E196" s="71" t="s">
        <v>66</v>
      </c>
    </row>
    <row r="197" spans="2:5" x14ac:dyDescent="0.2">
      <c r="B197" s="72" t="s">
        <v>67</v>
      </c>
      <c r="C197" s="73"/>
      <c r="D197" s="70"/>
      <c r="E197" s="71"/>
    </row>
    <row r="198" spans="2:5" ht="16.5" customHeight="1" x14ac:dyDescent="0.2">
      <c r="C198" s="74"/>
      <c r="D198" s="132"/>
      <c r="E198" s="133"/>
    </row>
    <row r="201" spans="2:5" ht="27.75" customHeight="1" x14ac:dyDescent="0.2">
      <c r="B201" s="53" t="s">
        <v>68</v>
      </c>
      <c r="C201" s="54" t="s">
        <v>8</v>
      </c>
      <c r="D201" s="68" t="s">
        <v>64</v>
      </c>
      <c r="E201" s="68" t="s">
        <v>58</v>
      </c>
    </row>
    <row r="202" spans="2:5" ht="27.75" customHeight="1" x14ac:dyDescent="0.2">
      <c r="B202" s="75"/>
      <c r="C202" s="76"/>
      <c r="D202" s="77"/>
      <c r="E202" s="77"/>
    </row>
    <row r="203" spans="2:5" ht="27.75" customHeight="1" x14ac:dyDescent="0.2">
      <c r="B203" s="78" t="s">
        <v>69</v>
      </c>
      <c r="C203" s="79">
        <v>-3000</v>
      </c>
      <c r="D203" s="67">
        <v>0</v>
      </c>
      <c r="E203" s="67">
        <v>0</v>
      </c>
    </row>
    <row r="204" spans="2:5" x14ac:dyDescent="0.2">
      <c r="B204" s="24" t="s">
        <v>70</v>
      </c>
      <c r="C204" s="66">
        <f>C203</f>
        <v>-3000</v>
      </c>
      <c r="D204" s="67"/>
      <c r="E204" s="67"/>
    </row>
    <row r="205" spans="2:5" x14ac:dyDescent="0.2">
      <c r="B205" s="80"/>
      <c r="C205" s="80"/>
      <c r="D205" s="71"/>
      <c r="E205" s="71"/>
    </row>
    <row r="206" spans="2:5" x14ac:dyDescent="0.2">
      <c r="B206" s="81"/>
      <c r="C206" s="81"/>
      <c r="D206" s="82"/>
      <c r="E206" s="82"/>
    </row>
    <row r="207" spans="2:5" ht="15" customHeight="1" x14ac:dyDescent="0.2">
      <c r="C207" s="31">
        <f>C204</f>
        <v>-3000</v>
      </c>
      <c r="D207" s="132"/>
      <c r="E207" s="133"/>
    </row>
    <row r="208" spans="2:5" x14ac:dyDescent="0.2">
      <c r="B208" s="52"/>
    </row>
    <row r="210" spans="2:5" ht="24" customHeight="1" x14ac:dyDescent="0.2">
      <c r="B210" s="53" t="s">
        <v>71</v>
      </c>
      <c r="C210" s="54" t="s">
        <v>8</v>
      </c>
      <c r="D210" s="21" t="s">
        <v>64</v>
      </c>
      <c r="E210" s="21" t="s">
        <v>58</v>
      </c>
    </row>
    <row r="211" spans="2:5" x14ac:dyDescent="0.2">
      <c r="B211" s="83" t="s">
        <v>72</v>
      </c>
      <c r="C211" s="84"/>
      <c r="D211" s="85"/>
      <c r="E211" s="86"/>
    </row>
    <row r="212" spans="2:5" x14ac:dyDescent="0.2">
      <c r="B212" s="87"/>
      <c r="C212" s="80"/>
      <c r="D212" s="70"/>
      <c r="E212" s="71"/>
    </row>
    <row r="213" spans="2:5" x14ac:dyDescent="0.2">
      <c r="B213" s="88"/>
      <c r="C213" s="81"/>
      <c r="D213" s="89"/>
      <c r="E213" s="82"/>
    </row>
    <row r="214" spans="2:5" ht="16.5" customHeight="1" x14ac:dyDescent="0.2">
      <c r="C214" s="21">
        <f>SUM(C212:C213)</f>
        <v>0</v>
      </c>
      <c r="D214" s="132"/>
      <c r="E214" s="133"/>
    </row>
    <row r="217" spans="2:5" ht="24" customHeight="1" x14ac:dyDescent="0.2">
      <c r="B217" s="53" t="s">
        <v>73</v>
      </c>
      <c r="C217" s="54" t="s">
        <v>8</v>
      </c>
      <c r="D217" s="68" t="s">
        <v>64</v>
      </c>
      <c r="E217" s="68" t="s">
        <v>35</v>
      </c>
    </row>
    <row r="218" spans="2:5" x14ac:dyDescent="0.2">
      <c r="B218" s="83" t="s">
        <v>74</v>
      </c>
      <c r="C218" s="23"/>
      <c r="D218" s="23">
        <v>0</v>
      </c>
      <c r="E218" s="23">
        <v>0</v>
      </c>
    </row>
    <row r="219" spans="2:5" x14ac:dyDescent="0.2">
      <c r="B219" s="24"/>
      <c r="C219" s="25"/>
      <c r="D219" s="25">
        <v>0</v>
      </c>
      <c r="E219" s="25">
        <v>0</v>
      </c>
    </row>
    <row r="220" spans="2:5" x14ac:dyDescent="0.2">
      <c r="B220" s="28"/>
      <c r="C220" s="90"/>
      <c r="D220" s="90">
        <v>0</v>
      </c>
      <c r="E220" s="90">
        <v>0</v>
      </c>
    </row>
    <row r="221" spans="2:5" ht="18.75" customHeight="1" x14ac:dyDescent="0.2">
      <c r="C221" s="21">
        <f>SUM(C219:C220)</f>
        <v>0</v>
      </c>
      <c r="D221" s="132"/>
      <c r="E221" s="133"/>
    </row>
    <row r="225" spans="2:11" x14ac:dyDescent="0.2">
      <c r="B225" s="14" t="s">
        <v>75</v>
      </c>
    </row>
    <row r="226" spans="2:11" x14ac:dyDescent="0.2">
      <c r="B226" s="14"/>
    </row>
    <row r="227" spans="2:11" x14ac:dyDescent="0.2">
      <c r="B227" s="14" t="s">
        <v>76</v>
      </c>
    </row>
    <row r="229" spans="2:11" ht="24" customHeight="1" x14ac:dyDescent="0.2">
      <c r="B229" s="91" t="s">
        <v>77</v>
      </c>
      <c r="C229" s="92" t="s">
        <v>8</v>
      </c>
      <c r="D229" s="21" t="s">
        <v>78</v>
      </c>
      <c r="E229" s="21" t="s">
        <v>35</v>
      </c>
    </row>
    <row r="230" spans="2:11" x14ac:dyDescent="0.2">
      <c r="B230" s="93"/>
      <c r="C230" s="23"/>
      <c r="D230" s="23">
        <v>0</v>
      </c>
      <c r="E230" s="23">
        <v>0</v>
      </c>
    </row>
    <row r="231" spans="2:11" x14ac:dyDescent="0.2">
      <c r="B231" s="26" t="s">
        <v>191</v>
      </c>
      <c r="C231" s="25">
        <v>459872</v>
      </c>
      <c r="D231" s="25">
        <v>0</v>
      </c>
      <c r="E231" s="25">
        <v>0</v>
      </c>
    </row>
    <row r="232" spans="2:11" x14ac:dyDescent="0.2">
      <c r="B232" s="26" t="s">
        <v>192</v>
      </c>
      <c r="C232" s="25">
        <v>3212540</v>
      </c>
      <c r="D232" s="25">
        <v>0</v>
      </c>
      <c r="E232" s="25">
        <v>0</v>
      </c>
    </row>
    <row r="233" spans="2:11" s="35" customFormat="1" x14ac:dyDescent="0.2">
      <c r="B233" s="24" t="s">
        <v>79</v>
      </c>
      <c r="C233" s="27">
        <f>SUM(C231:C232)</f>
        <v>3672412</v>
      </c>
      <c r="D233" s="27" t="s">
        <v>66</v>
      </c>
      <c r="E233" s="27" t="s">
        <v>66</v>
      </c>
      <c r="F233" s="1"/>
      <c r="G233" s="1"/>
      <c r="H233" s="1"/>
      <c r="I233" s="1"/>
      <c r="K233" s="120"/>
    </row>
    <row r="234" spans="2:11" s="35" customFormat="1" x14ac:dyDescent="0.2">
      <c r="B234" s="24" t="s">
        <v>80</v>
      </c>
      <c r="C234" s="27">
        <f>+C233</f>
        <v>3672412</v>
      </c>
      <c r="D234" s="27" t="s">
        <v>66</v>
      </c>
      <c r="E234" s="27" t="s">
        <v>66</v>
      </c>
      <c r="F234" s="1"/>
      <c r="G234" s="1"/>
      <c r="H234" s="1"/>
      <c r="I234" s="1"/>
      <c r="K234" s="120"/>
    </row>
    <row r="235" spans="2:11" x14ac:dyDescent="0.2">
      <c r="B235" s="26" t="s">
        <v>81</v>
      </c>
      <c r="C235" s="25">
        <v>227424.97</v>
      </c>
      <c r="D235" s="25">
        <v>0</v>
      </c>
      <c r="E235" s="25">
        <v>0</v>
      </c>
      <c r="K235" s="123"/>
    </row>
    <row r="236" spans="2:11" s="35" customFormat="1" x14ac:dyDescent="0.2">
      <c r="B236" s="24" t="s">
        <v>82</v>
      </c>
      <c r="C236" s="27">
        <f>C235</f>
        <v>227424.97</v>
      </c>
      <c r="D236" s="27" t="s">
        <v>66</v>
      </c>
      <c r="E236" s="27" t="s">
        <v>66</v>
      </c>
      <c r="F236" s="1"/>
      <c r="G236" s="1"/>
      <c r="H236" s="1"/>
      <c r="I236" s="1"/>
      <c r="K236" s="120"/>
    </row>
    <row r="237" spans="2:11" x14ac:dyDescent="0.2">
      <c r="B237" s="26" t="s">
        <v>83</v>
      </c>
      <c r="C237" s="25">
        <v>22121</v>
      </c>
      <c r="D237" s="25">
        <v>0</v>
      </c>
      <c r="E237" s="25">
        <v>0</v>
      </c>
    </row>
    <row r="238" spans="2:11" x14ac:dyDescent="0.2">
      <c r="B238" s="26"/>
      <c r="C238" s="25"/>
      <c r="D238" s="25">
        <v>0</v>
      </c>
      <c r="E238" s="25">
        <v>0</v>
      </c>
    </row>
    <row r="239" spans="2:11" s="35" customFormat="1" x14ac:dyDescent="0.2">
      <c r="B239" s="24" t="s">
        <v>84</v>
      </c>
      <c r="C239" s="27">
        <f>SUM(C237:C238)</f>
        <v>22121</v>
      </c>
      <c r="D239" s="27" t="s">
        <v>66</v>
      </c>
      <c r="E239" s="27" t="s">
        <v>66</v>
      </c>
      <c r="F239" s="1"/>
      <c r="G239" s="1"/>
      <c r="H239" s="1"/>
      <c r="I239" s="1"/>
    </row>
    <row r="240" spans="2:11" s="35" customFormat="1" x14ac:dyDescent="0.2">
      <c r="B240" s="24" t="s">
        <v>85</v>
      </c>
      <c r="C240" s="27">
        <f>C239+C236</f>
        <v>249545.97</v>
      </c>
      <c r="D240" s="27" t="s">
        <v>66</v>
      </c>
      <c r="E240" s="27" t="s">
        <v>66</v>
      </c>
      <c r="F240" s="1"/>
      <c r="G240" s="1"/>
      <c r="H240" s="1"/>
      <c r="I240" s="1"/>
    </row>
    <row r="241" spans="2:9" s="35" customFormat="1" x14ac:dyDescent="0.2">
      <c r="B241" s="26" t="s">
        <v>308</v>
      </c>
      <c r="C241" s="25">
        <v>155231.03</v>
      </c>
      <c r="D241" s="25">
        <v>0</v>
      </c>
      <c r="E241" s="25">
        <v>0</v>
      </c>
      <c r="F241" s="1"/>
      <c r="G241" s="1"/>
      <c r="H241" s="1"/>
      <c r="I241" s="1"/>
    </row>
    <row r="242" spans="2:9" s="35" customFormat="1" x14ac:dyDescent="0.2">
      <c r="B242" s="24" t="s">
        <v>86</v>
      </c>
      <c r="C242" s="27">
        <f>C241</f>
        <v>155231.03</v>
      </c>
      <c r="D242" s="27"/>
      <c r="E242" s="27"/>
      <c r="F242" s="1"/>
      <c r="G242" s="1"/>
      <c r="H242" s="1"/>
      <c r="I242" s="1"/>
    </row>
    <row r="243" spans="2:9" x14ac:dyDescent="0.2">
      <c r="B243" s="26" t="s">
        <v>87</v>
      </c>
      <c r="C243" s="25">
        <v>16250</v>
      </c>
      <c r="D243" s="25" t="s">
        <v>66</v>
      </c>
      <c r="E243" s="25" t="s">
        <v>66</v>
      </c>
    </row>
    <row r="244" spans="2:9" s="35" customFormat="1" x14ac:dyDescent="0.2">
      <c r="B244" s="94" t="s">
        <v>88</v>
      </c>
      <c r="C244" s="27">
        <v>-45519</v>
      </c>
      <c r="D244" s="27">
        <v>0</v>
      </c>
      <c r="E244" s="27">
        <v>0</v>
      </c>
      <c r="F244" s="1"/>
      <c r="G244" s="1"/>
      <c r="H244" s="1"/>
      <c r="I244" s="1"/>
    </row>
    <row r="245" spans="2:9" s="35" customFormat="1" x14ac:dyDescent="0.2">
      <c r="B245" s="94" t="s">
        <v>89</v>
      </c>
      <c r="C245" s="27">
        <f>+C244+C242</f>
        <v>109712.03</v>
      </c>
      <c r="D245" s="27" t="s">
        <v>66</v>
      </c>
      <c r="E245" s="27" t="s">
        <v>66</v>
      </c>
      <c r="F245" s="1"/>
      <c r="G245" s="1"/>
      <c r="H245" s="1"/>
      <c r="I245" s="1"/>
    </row>
    <row r="246" spans="2:9" x14ac:dyDescent="0.2">
      <c r="B246" s="95" t="s">
        <v>90</v>
      </c>
      <c r="C246" s="25">
        <v>0</v>
      </c>
      <c r="D246" s="25">
        <v>0</v>
      </c>
      <c r="E246" s="25">
        <v>0</v>
      </c>
    </row>
    <row r="247" spans="2:9" s="35" customFormat="1" x14ac:dyDescent="0.2">
      <c r="B247" s="94" t="s">
        <v>91</v>
      </c>
      <c r="C247" s="27">
        <v>-2627.7</v>
      </c>
      <c r="D247" s="27">
        <v>0</v>
      </c>
      <c r="E247" s="27">
        <v>0</v>
      </c>
      <c r="F247" s="1"/>
      <c r="G247" s="1"/>
      <c r="H247" s="1"/>
      <c r="I247" s="1"/>
    </row>
    <row r="248" spans="2:9" s="35" customFormat="1" x14ac:dyDescent="0.2">
      <c r="B248" s="94" t="s">
        <v>92</v>
      </c>
      <c r="C248" s="27">
        <v>-2627.7</v>
      </c>
      <c r="D248" s="27">
        <v>0</v>
      </c>
      <c r="E248" s="27">
        <v>0</v>
      </c>
      <c r="F248" s="1"/>
      <c r="G248" s="1"/>
      <c r="H248" s="1"/>
      <c r="I248" s="1"/>
    </row>
    <row r="249" spans="2:9" x14ac:dyDescent="0.2">
      <c r="B249" s="95" t="s">
        <v>93</v>
      </c>
      <c r="C249" s="25">
        <v>270815800.89999998</v>
      </c>
      <c r="D249" s="25">
        <v>0</v>
      </c>
      <c r="E249" s="25">
        <v>0</v>
      </c>
    </row>
    <row r="250" spans="2:9" s="35" customFormat="1" x14ac:dyDescent="0.2">
      <c r="B250" s="95" t="s">
        <v>94</v>
      </c>
      <c r="C250" s="25">
        <v>31382874.32</v>
      </c>
      <c r="D250" s="25">
        <v>0</v>
      </c>
      <c r="E250" s="25">
        <v>0</v>
      </c>
      <c r="F250" s="1"/>
      <c r="G250" s="1"/>
      <c r="H250" s="1"/>
      <c r="I250" s="1"/>
    </row>
    <row r="251" spans="2:9" s="35" customFormat="1" x14ac:dyDescent="0.2">
      <c r="B251" s="95" t="s">
        <v>95</v>
      </c>
      <c r="C251" s="25">
        <v>34208198.649999999</v>
      </c>
      <c r="D251" s="25">
        <v>0</v>
      </c>
      <c r="E251" s="25">
        <v>0</v>
      </c>
      <c r="F251" s="1"/>
      <c r="G251" s="1"/>
      <c r="H251" s="1"/>
      <c r="I251" s="1"/>
    </row>
    <row r="252" spans="2:9" s="35" customFormat="1" x14ac:dyDescent="0.2">
      <c r="B252" s="95" t="s">
        <v>96</v>
      </c>
      <c r="C252" s="25">
        <v>99947.05</v>
      </c>
      <c r="D252" s="25">
        <v>0</v>
      </c>
      <c r="E252" s="25">
        <v>0</v>
      </c>
    </row>
    <row r="253" spans="2:9" s="35" customFormat="1" x14ac:dyDescent="0.2">
      <c r="B253" s="94" t="s">
        <v>97</v>
      </c>
      <c r="C253" s="27"/>
      <c r="D253" s="27">
        <v>0</v>
      </c>
      <c r="E253" s="27">
        <v>0</v>
      </c>
    </row>
    <row r="254" spans="2:9" s="35" customFormat="1" x14ac:dyDescent="0.2">
      <c r="B254" s="96" t="s">
        <v>98</v>
      </c>
      <c r="C254" s="27"/>
      <c r="D254" s="27">
        <v>0</v>
      </c>
      <c r="E254" s="27">
        <v>0</v>
      </c>
    </row>
    <row r="255" spans="2:9" s="35" customFormat="1" x14ac:dyDescent="0.2">
      <c r="B255" s="96" t="s">
        <v>99</v>
      </c>
      <c r="C255" s="27"/>
      <c r="D255" s="27">
        <v>0</v>
      </c>
      <c r="E255" s="27">
        <v>0</v>
      </c>
    </row>
    <row r="256" spans="2:9" ht="15.75" customHeight="1" x14ac:dyDescent="0.2">
      <c r="C256" s="31"/>
      <c r="D256" s="132"/>
      <c r="E256" s="133"/>
    </row>
    <row r="259" spans="2:5" ht="24.75" customHeight="1" x14ac:dyDescent="0.2">
      <c r="B259" s="91" t="s">
        <v>100</v>
      </c>
      <c r="C259" s="92" t="s">
        <v>8</v>
      </c>
      <c r="D259" s="21" t="s">
        <v>78</v>
      </c>
      <c r="E259" s="21" t="s">
        <v>35</v>
      </c>
    </row>
    <row r="260" spans="2:5" x14ac:dyDescent="0.2">
      <c r="B260" s="97" t="s">
        <v>101</v>
      </c>
      <c r="C260" s="98">
        <v>-3934480.15</v>
      </c>
      <c r="D260" s="99">
        <v>0</v>
      </c>
      <c r="E260" s="99">
        <v>0</v>
      </c>
    </row>
    <row r="261" spans="2:5" x14ac:dyDescent="0.2">
      <c r="B261" s="24" t="s">
        <v>102</v>
      </c>
      <c r="C261" s="27">
        <f>C260</f>
        <v>-3934480.15</v>
      </c>
      <c r="D261" s="25">
        <v>0</v>
      </c>
      <c r="E261" s="25">
        <v>0</v>
      </c>
    </row>
    <row r="262" spans="2:5" x14ac:dyDescent="0.2">
      <c r="B262" s="24"/>
      <c r="C262" s="40"/>
      <c r="D262" s="25"/>
      <c r="E262" s="25"/>
    </row>
    <row r="263" spans="2:5" x14ac:dyDescent="0.2">
      <c r="B263" s="26" t="s">
        <v>103</v>
      </c>
      <c r="C263" s="40">
        <v>-0.02</v>
      </c>
      <c r="D263" s="25">
        <v>0</v>
      </c>
      <c r="E263" s="25">
        <v>0</v>
      </c>
    </row>
    <row r="264" spans="2:5" s="35" customFormat="1" x14ac:dyDescent="0.2">
      <c r="B264" s="24" t="s">
        <v>104</v>
      </c>
      <c r="C264" s="100">
        <v>-0.02</v>
      </c>
      <c r="D264" s="27" t="s">
        <v>66</v>
      </c>
      <c r="E264" s="27" t="s">
        <v>66</v>
      </c>
    </row>
    <row r="265" spans="2:5" x14ac:dyDescent="0.2">
      <c r="B265" s="26"/>
      <c r="C265" s="40"/>
      <c r="D265" s="25"/>
      <c r="E265" s="25"/>
    </row>
    <row r="266" spans="2:5" ht="25.5" x14ac:dyDescent="0.2">
      <c r="B266" s="94" t="s">
        <v>105</v>
      </c>
      <c r="C266" s="101">
        <f>C261+C264</f>
        <v>-3934480.17</v>
      </c>
      <c r="D266" s="25"/>
      <c r="E266" s="25"/>
    </row>
    <row r="267" spans="2:5" x14ac:dyDescent="0.2">
      <c r="B267" s="28"/>
      <c r="C267" s="30"/>
      <c r="D267" s="30"/>
      <c r="E267" s="30"/>
    </row>
    <row r="268" spans="2:5" ht="16.5" customHeight="1" x14ac:dyDescent="0.2">
      <c r="C268" s="21">
        <f>SUM(C266:C267)</f>
        <v>-3934480.17</v>
      </c>
      <c r="D268" s="132"/>
      <c r="E268" s="133"/>
    </row>
    <row r="272" spans="2:5" x14ac:dyDescent="0.2">
      <c r="B272" s="14" t="s">
        <v>106</v>
      </c>
    </row>
    <row r="274" spans="2:5" ht="26.25" customHeight="1" x14ac:dyDescent="0.2">
      <c r="B274" s="91" t="s">
        <v>107</v>
      </c>
      <c r="C274" s="92" t="s">
        <v>8</v>
      </c>
      <c r="D274" s="21" t="s">
        <v>108</v>
      </c>
      <c r="E274" s="21" t="s">
        <v>109</v>
      </c>
    </row>
    <row r="275" spans="2:5" x14ac:dyDescent="0.2">
      <c r="B275" s="93" t="s">
        <v>193</v>
      </c>
      <c r="C275" s="23">
        <v>200024665</v>
      </c>
      <c r="D275" s="119">
        <v>0.67541073914842997</v>
      </c>
      <c r="E275" s="23">
        <v>0</v>
      </c>
    </row>
    <row r="276" spans="2:5" x14ac:dyDescent="0.2">
      <c r="B276" s="26" t="s">
        <v>194</v>
      </c>
      <c r="C276" s="25">
        <v>48939.46</v>
      </c>
      <c r="D276" s="121">
        <v>1.6525080470513483E-4</v>
      </c>
      <c r="E276" s="25">
        <v>0</v>
      </c>
    </row>
    <row r="277" spans="2:5" x14ac:dyDescent="0.2">
      <c r="B277" s="26" t="s">
        <v>195</v>
      </c>
      <c r="C277" s="25">
        <v>236022.43</v>
      </c>
      <c r="D277" s="121">
        <v>7.9696213415434824E-4</v>
      </c>
      <c r="E277" s="25">
        <v>0</v>
      </c>
    </row>
    <row r="278" spans="2:5" x14ac:dyDescent="0.2">
      <c r="B278" s="26" t="s">
        <v>196</v>
      </c>
      <c r="C278" s="25">
        <v>52262.91</v>
      </c>
      <c r="D278" s="121">
        <v>1.7647288984659905E-4</v>
      </c>
      <c r="E278" s="25">
        <v>0</v>
      </c>
    </row>
    <row r="279" spans="2:5" x14ac:dyDescent="0.2">
      <c r="B279" s="26" t="s">
        <v>197</v>
      </c>
      <c r="C279" s="25">
        <v>26181152.41</v>
      </c>
      <c r="D279" s="121">
        <v>8.8404255050224922E-2</v>
      </c>
      <c r="E279" s="25">
        <v>0</v>
      </c>
    </row>
    <row r="280" spans="2:5" x14ac:dyDescent="0.2">
      <c r="B280" s="26" t="s">
        <v>198</v>
      </c>
      <c r="C280" s="25">
        <v>10691831.699999999</v>
      </c>
      <c r="D280" s="121">
        <v>3.6102437423642803E-2</v>
      </c>
      <c r="E280" s="25">
        <v>0</v>
      </c>
    </row>
    <row r="281" spans="2:5" x14ac:dyDescent="0.2">
      <c r="B281" s="26" t="s">
        <v>199</v>
      </c>
      <c r="C281" s="25">
        <v>4002776.01</v>
      </c>
      <c r="D281" s="121">
        <v>1.3515922666635653E-2</v>
      </c>
      <c r="E281" s="25">
        <v>0</v>
      </c>
    </row>
    <row r="282" spans="2:5" x14ac:dyDescent="0.2">
      <c r="B282" s="26" t="s">
        <v>309</v>
      </c>
      <c r="C282" s="25">
        <v>82197.56</v>
      </c>
      <c r="D282" s="121">
        <v>2.7755134475939466E-4</v>
      </c>
      <c r="E282" s="25">
        <v>0</v>
      </c>
    </row>
    <row r="283" spans="2:5" x14ac:dyDescent="0.2">
      <c r="B283" s="26" t="s">
        <v>200</v>
      </c>
      <c r="C283" s="25">
        <v>13344612.310000001</v>
      </c>
      <c r="D283" s="121">
        <v>4.5059915305676615E-2</v>
      </c>
      <c r="E283" s="25">
        <v>0</v>
      </c>
    </row>
    <row r="284" spans="2:5" x14ac:dyDescent="0.2">
      <c r="B284" s="26" t="s">
        <v>201</v>
      </c>
      <c r="C284" s="25">
        <v>2081721.68</v>
      </c>
      <c r="D284" s="121">
        <v>7.0292190145155916E-3</v>
      </c>
      <c r="E284" s="25">
        <v>0</v>
      </c>
    </row>
    <row r="285" spans="2:5" x14ac:dyDescent="0.2">
      <c r="B285" s="26" t="s">
        <v>202</v>
      </c>
      <c r="C285" s="25">
        <v>9210075.6999999993</v>
      </c>
      <c r="D285" s="121">
        <v>3.1099084886106385E-2</v>
      </c>
      <c r="E285" s="25">
        <v>0</v>
      </c>
    </row>
    <row r="286" spans="2:5" x14ac:dyDescent="0.2">
      <c r="B286" s="26" t="s">
        <v>203</v>
      </c>
      <c r="C286" s="25">
        <v>37278.839999999997</v>
      </c>
      <c r="D286" s="121">
        <v>1.2587712059908238E-4</v>
      </c>
      <c r="E286" s="25">
        <v>0</v>
      </c>
    </row>
    <row r="287" spans="2:5" x14ac:dyDescent="0.2">
      <c r="B287" s="26" t="s">
        <v>204</v>
      </c>
      <c r="C287" s="25">
        <v>87219.77</v>
      </c>
      <c r="D287" s="121">
        <v>2.9450952623295764E-4</v>
      </c>
      <c r="E287" s="25">
        <v>0</v>
      </c>
    </row>
    <row r="288" spans="2:5" x14ac:dyDescent="0.2">
      <c r="B288" s="26" t="s">
        <v>310</v>
      </c>
      <c r="C288" s="25">
        <v>28231.33</v>
      </c>
      <c r="D288" s="121">
        <v>9.5326961114736763E-5</v>
      </c>
      <c r="E288" s="25">
        <v>0</v>
      </c>
    </row>
    <row r="289" spans="2:5" x14ac:dyDescent="0.2">
      <c r="B289" s="26" t="s">
        <v>311</v>
      </c>
      <c r="C289" s="25">
        <v>1138587.8899999999</v>
      </c>
      <c r="D289" s="121">
        <v>3.8445983067655742E-3</v>
      </c>
      <c r="E289" s="25">
        <v>0</v>
      </c>
    </row>
    <row r="290" spans="2:5" x14ac:dyDescent="0.2">
      <c r="B290" s="26" t="s">
        <v>205</v>
      </c>
      <c r="C290" s="25">
        <v>12503</v>
      </c>
      <c r="D290" s="121">
        <v>4.2218095811198183E-5</v>
      </c>
      <c r="E290" s="25">
        <v>0</v>
      </c>
    </row>
    <row r="291" spans="2:5" x14ac:dyDescent="0.2">
      <c r="B291" s="26" t="s">
        <v>206</v>
      </c>
      <c r="C291" s="25">
        <v>281664.96999999997</v>
      </c>
      <c r="D291" s="121">
        <v>9.5108043590484367E-4</v>
      </c>
      <c r="E291" s="25">
        <v>0</v>
      </c>
    </row>
    <row r="292" spans="2:5" x14ac:dyDescent="0.2">
      <c r="B292" s="26" t="s">
        <v>207</v>
      </c>
      <c r="C292" s="25">
        <v>2530530.87</v>
      </c>
      <c r="D292" s="121">
        <v>8.5446848534635449E-3</v>
      </c>
      <c r="E292" s="25">
        <v>0</v>
      </c>
    </row>
    <row r="293" spans="2:5" x14ac:dyDescent="0.2">
      <c r="B293" s="26" t="s">
        <v>208</v>
      </c>
      <c r="C293" s="25">
        <v>988416.18</v>
      </c>
      <c r="D293" s="121">
        <v>3.3375229135870202E-3</v>
      </c>
      <c r="E293" s="25">
        <v>0</v>
      </c>
    </row>
    <row r="294" spans="2:5" x14ac:dyDescent="0.2">
      <c r="B294" s="26" t="s">
        <v>312</v>
      </c>
      <c r="C294" s="25">
        <v>6781.23</v>
      </c>
      <c r="D294" s="121">
        <v>2.2897753967669474E-5</v>
      </c>
      <c r="E294" s="25">
        <v>0</v>
      </c>
    </row>
    <row r="295" spans="2:5" x14ac:dyDescent="0.2">
      <c r="B295" s="26" t="s">
        <v>209</v>
      </c>
      <c r="C295" s="25">
        <v>647.37</v>
      </c>
      <c r="D295" s="121">
        <v>2.185933670742651E-6</v>
      </c>
      <c r="E295" s="25">
        <v>0</v>
      </c>
    </row>
    <row r="296" spans="2:5" x14ac:dyDescent="0.2">
      <c r="B296" s="26" t="s">
        <v>210</v>
      </c>
      <c r="C296" s="25">
        <v>456</v>
      </c>
      <c r="D296" s="121">
        <v>1.5397465960094674E-6</v>
      </c>
      <c r="E296" s="25">
        <v>0</v>
      </c>
    </row>
    <row r="297" spans="2:5" x14ac:dyDescent="0.2">
      <c r="B297" s="26" t="s">
        <v>211</v>
      </c>
      <c r="C297" s="25">
        <v>170</v>
      </c>
      <c r="D297" s="121">
        <v>5.7402833623159968E-7</v>
      </c>
      <c r="E297" s="25">
        <v>0</v>
      </c>
    </row>
    <row r="298" spans="2:5" x14ac:dyDescent="0.2">
      <c r="B298" s="26" t="s">
        <v>212</v>
      </c>
      <c r="C298" s="25">
        <v>25364.48</v>
      </c>
      <c r="D298" s="121">
        <v>8.5646648551645208E-5</v>
      </c>
      <c r="E298" s="25">
        <v>0</v>
      </c>
    </row>
    <row r="299" spans="2:5" x14ac:dyDescent="0.2">
      <c r="B299" s="26" t="s">
        <v>213</v>
      </c>
      <c r="C299" s="25">
        <v>3923.52</v>
      </c>
      <c r="D299" s="121">
        <v>1.3248303869243565E-5</v>
      </c>
      <c r="E299" s="25">
        <v>0</v>
      </c>
    </row>
    <row r="300" spans="2:5" x14ac:dyDescent="0.2">
      <c r="B300" s="26" t="s">
        <v>214</v>
      </c>
      <c r="C300" s="25">
        <v>80592.86</v>
      </c>
      <c r="D300" s="121">
        <v>2.7213285492909552E-4</v>
      </c>
      <c r="E300" s="25">
        <v>0</v>
      </c>
    </row>
    <row r="301" spans="2:5" x14ac:dyDescent="0.2">
      <c r="B301" s="26" t="s">
        <v>215</v>
      </c>
      <c r="C301" s="25">
        <v>15255.38</v>
      </c>
      <c r="D301" s="121">
        <v>5.1511884705769536E-5</v>
      </c>
      <c r="E301" s="25">
        <v>0</v>
      </c>
    </row>
    <row r="302" spans="2:5" x14ac:dyDescent="0.2">
      <c r="B302" s="26" t="s">
        <v>313</v>
      </c>
      <c r="C302" s="25">
        <v>424.99</v>
      </c>
      <c r="D302" s="121">
        <v>1.4350370742062799E-6</v>
      </c>
      <c r="E302" s="25">
        <v>0</v>
      </c>
    </row>
    <row r="303" spans="2:5" x14ac:dyDescent="0.2">
      <c r="B303" s="26" t="s">
        <v>216</v>
      </c>
      <c r="C303" s="25">
        <v>33906.199999999997</v>
      </c>
      <c r="D303" s="121">
        <v>1.1448893867021097E-4</v>
      </c>
      <c r="E303" s="25">
        <v>0</v>
      </c>
    </row>
    <row r="304" spans="2:5" x14ac:dyDescent="0.2">
      <c r="B304" s="26" t="s">
        <v>217</v>
      </c>
      <c r="C304" s="25">
        <v>23683.69</v>
      </c>
      <c r="D304" s="121">
        <v>7.997123039132338E-5</v>
      </c>
      <c r="E304" s="25">
        <v>0</v>
      </c>
    </row>
    <row r="305" spans="2:5" x14ac:dyDescent="0.2">
      <c r="B305" s="26" t="s">
        <v>218</v>
      </c>
      <c r="C305" s="25">
        <v>1064985.06</v>
      </c>
      <c r="D305" s="121">
        <v>3.5960682476665318E-3</v>
      </c>
      <c r="E305" s="25">
        <v>0</v>
      </c>
    </row>
    <row r="306" spans="2:5" x14ac:dyDescent="0.2">
      <c r="B306" s="26" t="s">
        <v>314</v>
      </c>
      <c r="C306" s="25">
        <v>40790</v>
      </c>
      <c r="D306" s="121">
        <v>1.3773303432286442E-4</v>
      </c>
      <c r="E306" s="25">
        <v>0</v>
      </c>
    </row>
    <row r="307" spans="2:5" x14ac:dyDescent="0.2">
      <c r="B307" s="26" t="s">
        <v>219</v>
      </c>
      <c r="C307" s="25">
        <v>240</v>
      </c>
      <c r="D307" s="121">
        <v>8.1039294526814081E-7</v>
      </c>
      <c r="E307" s="25">
        <v>0</v>
      </c>
    </row>
    <row r="308" spans="2:5" x14ac:dyDescent="0.2">
      <c r="B308" s="26" t="s">
        <v>315</v>
      </c>
      <c r="C308" s="25">
        <v>536</v>
      </c>
      <c r="D308" s="121">
        <v>1.8098775777655144E-6</v>
      </c>
      <c r="E308" s="25">
        <v>0</v>
      </c>
    </row>
    <row r="309" spans="2:5" x14ac:dyDescent="0.2">
      <c r="B309" s="26" t="s">
        <v>220</v>
      </c>
      <c r="C309" s="25">
        <v>3197.13</v>
      </c>
      <c r="D309" s="121">
        <v>1.0795548321271379E-5</v>
      </c>
      <c r="E309" s="25">
        <v>0</v>
      </c>
    </row>
    <row r="310" spans="2:5" x14ac:dyDescent="0.2">
      <c r="B310" s="26" t="s">
        <v>221</v>
      </c>
      <c r="C310" s="25">
        <v>15062.75</v>
      </c>
      <c r="D310" s="121">
        <v>5.0861443068073698E-5</v>
      </c>
      <c r="E310" s="25">
        <v>0</v>
      </c>
    </row>
    <row r="311" spans="2:5" x14ac:dyDescent="0.2">
      <c r="B311" s="26" t="s">
        <v>222</v>
      </c>
      <c r="C311" s="25">
        <v>381.98</v>
      </c>
      <c r="D311" s="121">
        <v>1.2898079051396852E-6</v>
      </c>
      <c r="E311" s="25">
        <v>0</v>
      </c>
    </row>
    <row r="312" spans="2:5" x14ac:dyDescent="0.2">
      <c r="B312" s="26" t="s">
        <v>223</v>
      </c>
      <c r="C312" s="25">
        <v>903.48</v>
      </c>
      <c r="D312" s="121">
        <v>3.0507242424619158E-6</v>
      </c>
      <c r="E312" s="25">
        <v>0</v>
      </c>
    </row>
    <row r="313" spans="2:5" x14ac:dyDescent="0.2">
      <c r="B313" s="26" t="s">
        <v>224</v>
      </c>
      <c r="C313" s="25">
        <v>451</v>
      </c>
      <c r="D313" s="121">
        <v>1.5228634096497145E-6</v>
      </c>
      <c r="E313" s="25">
        <v>0</v>
      </c>
    </row>
    <row r="314" spans="2:5" x14ac:dyDescent="0.2">
      <c r="B314" s="26" t="s">
        <v>225</v>
      </c>
      <c r="C314" s="25">
        <v>679265</v>
      </c>
      <c r="D314" s="121">
        <v>2.293631516531515E-3</v>
      </c>
      <c r="E314" s="25">
        <v>0</v>
      </c>
    </row>
    <row r="315" spans="2:5" x14ac:dyDescent="0.2">
      <c r="B315" s="26" t="s">
        <v>226</v>
      </c>
      <c r="C315" s="25">
        <v>116706.14</v>
      </c>
      <c r="D315" s="121">
        <v>3.9407430218948324E-4</v>
      </c>
      <c r="E315" s="25">
        <v>0</v>
      </c>
    </row>
    <row r="316" spans="2:5" x14ac:dyDescent="0.2">
      <c r="B316" s="26" t="s">
        <v>227</v>
      </c>
      <c r="C316" s="25">
        <v>40382.54</v>
      </c>
      <c r="D316" s="121">
        <v>1.3635718970003545E-4</v>
      </c>
      <c r="E316" s="25">
        <v>0</v>
      </c>
    </row>
    <row r="317" spans="2:5" x14ac:dyDescent="0.2">
      <c r="B317" s="26" t="s">
        <v>228</v>
      </c>
      <c r="C317" s="25">
        <v>363552.04</v>
      </c>
      <c r="D317" s="121">
        <v>1.2275833685576705E-3</v>
      </c>
      <c r="E317" s="25">
        <v>0</v>
      </c>
    </row>
    <row r="318" spans="2:5" x14ac:dyDescent="0.2">
      <c r="B318" s="26" t="s">
        <v>229</v>
      </c>
      <c r="C318" s="25">
        <v>162150.35</v>
      </c>
      <c r="D318" s="121">
        <v>5.475229154698328E-4</v>
      </c>
      <c r="E318" s="25">
        <v>0</v>
      </c>
    </row>
    <row r="319" spans="2:5" x14ac:dyDescent="0.2">
      <c r="B319" s="26" t="s">
        <v>316</v>
      </c>
      <c r="C319" s="25">
        <v>662499.75</v>
      </c>
      <c r="D319" s="121">
        <v>2.2370213485079457E-3</v>
      </c>
      <c r="E319" s="25">
        <v>0</v>
      </c>
    </row>
    <row r="320" spans="2:5" x14ac:dyDescent="0.2">
      <c r="B320" s="26" t="s">
        <v>230</v>
      </c>
      <c r="C320" s="25">
        <v>469173.2</v>
      </c>
      <c r="D320" s="121">
        <v>1.584227714120327E-3</v>
      </c>
      <c r="E320" s="25">
        <v>0</v>
      </c>
    </row>
    <row r="321" spans="2:5" x14ac:dyDescent="0.2">
      <c r="B321" s="26" t="s">
        <v>317</v>
      </c>
      <c r="C321" s="25">
        <v>40908.959999999999</v>
      </c>
      <c r="D321" s="121">
        <v>1.3813471909273565E-4</v>
      </c>
      <c r="E321" s="25">
        <v>0</v>
      </c>
    </row>
    <row r="322" spans="2:5" x14ac:dyDescent="0.2">
      <c r="B322" s="26" t="s">
        <v>231</v>
      </c>
      <c r="C322" s="25">
        <v>795777.21</v>
      </c>
      <c r="D322" s="121">
        <v>2.6870509874548486E-3</v>
      </c>
      <c r="E322" s="25">
        <v>0</v>
      </c>
    </row>
    <row r="323" spans="2:5" x14ac:dyDescent="0.2">
      <c r="B323" s="26" t="s">
        <v>318</v>
      </c>
      <c r="C323" s="25">
        <v>12794</v>
      </c>
      <c r="D323" s="121">
        <v>4.3200697257335805E-5</v>
      </c>
      <c r="E323" s="25">
        <v>0</v>
      </c>
    </row>
    <row r="324" spans="2:5" x14ac:dyDescent="0.2">
      <c r="B324" s="26" t="s">
        <v>232</v>
      </c>
      <c r="C324" s="25">
        <v>1029497.14</v>
      </c>
      <c r="D324" s="121">
        <v>3.4762384142905311E-3</v>
      </c>
      <c r="E324" s="25"/>
    </row>
    <row r="325" spans="2:5" x14ac:dyDescent="0.2">
      <c r="B325" s="26" t="s">
        <v>233</v>
      </c>
      <c r="C325" s="25">
        <v>1590422.78</v>
      </c>
      <c r="D325" s="121">
        <v>5.3702808371072679E-3</v>
      </c>
      <c r="E325" s="25"/>
    </row>
    <row r="326" spans="2:5" x14ac:dyDescent="0.2">
      <c r="B326" s="26" t="s">
        <v>234</v>
      </c>
      <c r="C326" s="25">
        <v>135993.12</v>
      </c>
      <c r="D326" s="121">
        <v>4.5919943772084875E-4</v>
      </c>
      <c r="E326" s="25"/>
    </row>
    <row r="327" spans="2:5" x14ac:dyDescent="0.2">
      <c r="B327" s="26" t="s">
        <v>235</v>
      </c>
      <c r="C327" s="25">
        <v>93870.91</v>
      </c>
      <c r="D327" s="121">
        <v>3.1696801345791902E-4</v>
      </c>
      <c r="E327" s="25"/>
    </row>
    <row r="328" spans="2:5" x14ac:dyDescent="0.2">
      <c r="B328" s="26" t="s">
        <v>319</v>
      </c>
      <c r="C328" s="25">
        <v>119965.32</v>
      </c>
      <c r="D328" s="121">
        <v>4.0507937085347914E-4</v>
      </c>
      <c r="E328" s="25"/>
    </row>
    <row r="329" spans="2:5" x14ac:dyDescent="0.2">
      <c r="B329" s="26" t="s">
        <v>236</v>
      </c>
      <c r="C329" s="25">
        <v>137210.39000000001</v>
      </c>
      <c r="D329" s="121">
        <v>4.6330971697287611E-4</v>
      </c>
      <c r="E329" s="25"/>
    </row>
    <row r="330" spans="2:5" x14ac:dyDescent="0.2">
      <c r="B330" s="26" t="s">
        <v>237</v>
      </c>
      <c r="C330" s="25">
        <v>307386.81</v>
      </c>
      <c r="D330" s="121">
        <v>1.0379337595519933E-3</v>
      </c>
      <c r="E330" s="25"/>
    </row>
    <row r="331" spans="2:5" x14ac:dyDescent="0.2">
      <c r="B331" s="26" t="s">
        <v>238</v>
      </c>
      <c r="C331" s="25">
        <v>703022.8</v>
      </c>
      <c r="D331" s="121">
        <v>2.373852989511063E-3</v>
      </c>
      <c r="E331" s="25"/>
    </row>
    <row r="332" spans="2:5" x14ac:dyDescent="0.2">
      <c r="B332" s="26" t="s">
        <v>239</v>
      </c>
      <c r="C332" s="25">
        <v>441921.94</v>
      </c>
      <c r="D332" s="121">
        <v>1.4922100938967108E-3</v>
      </c>
      <c r="E332" s="25"/>
    </row>
    <row r="333" spans="2:5" x14ac:dyDescent="0.2">
      <c r="B333" s="26" t="s">
        <v>240</v>
      </c>
      <c r="C333" s="25">
        <v>1121189.79</v>
      </c>
      <c r="D333" s="121">
        <v>3.785851233844451E-3</v>
      </c>
      <c r="E333" s="25"/>
    </row>
    <row r="334" spans="2:5" x14ac:dyDescent="0.2">
      <c r="B334" s="26" t="s">
        <v>241</v>
      </c>
      <c r="C334" s="25">
        <v>1856</v>
      </c>
      <c r="D334" s="121">
        <v>6.2670387767402885E-6</v>
      </c>
      <c r="E334" s="25"/>
    </row>
    <row r="335" spans="2:5" x14ac:dyDescent="0.2">
      <c r="B335" s="26" t="s">
        <v>242</v>
      </c>
      <c r="C335" s="25">
        <v>123982.08</v>
      </c>
      <c r="D335" s="121">
        <v>4.1864251238195939E-4</v>
      </c>
      <c r="E335" s="25"/>
    </row>
    <row r="336" spans="2:5" x14ac:dyDescent="0.2">
      <c r="B336" s="26" t="s">
        <v>243</v>
      </c>
      <c r="C336" s="25">
        <v>109922.27</v>
      </c>
      <c r="D336" s="121">
        <v>3.7116763389941581E-4</v>
      </c>
      <c r="E336" s="25"/>
    </row>
    <row r="337" spans="2:5" x14ac:dyDescent="0.2">
      <c r="B337" s="26" t="s">
        <v>244</v>
      </c>
      <c r="C337" s="25">
        <v>200704.55</v>
      </c>
      <c r="D337" s="121">
        <v>6.7770646418007007E-4</v>
      </c>
      <c r="E337" s="25"/>
    </row>
    <row r="338" spans="2:5" x14ac:dyDescent="0.2">
      <c r="B338" s="26" t="s">
        <v>245</v>
      </c>
      <c r="C338" s="25">
        <v>541650.51</v>
      </c>
      <c r="D338" s="121">
        <v>1.8289573004370439E-3</v>
      </c>
      <c r="E338" s="25"/>
    </row>
    <row r="339" spans="2:5" x14ac:dyDescent="0.2">
      <c r="B339" s="26" t="s">
        <v>246</v>
      </c>
      <c r="C339" s="25">
        <v>70262.149999999994</v>
      </c>
      <c r="D339" s="121">
        <v>2.3724979449738287E-4</v>
      </c>
      <c r="E339" s="25"/>
    </row>
    <row r="340" spans="2:5" x14ac:dyDescent="0.2">
      <c r="B340" s="26" t="s">
        <v>247</v>
      </c>
      <c r="C340" s="25">
        <v>526228.31000000006</v>
      </c>
      <c r="D340" s="121">
        <v>1.7768821251015678E-3</v>
      </c>
      <c r="E340" s="25">
        <v>0</v>
      </c>
    </row>
    <row r="341" spans="2:5" x14ac:dyDescent="0.2">
      <c r="B341" s="26" t="s">
        <v>248</v>
      </c>
      <c r="C341" s="25">
        <v>64245.99</v>
      </c>
      <c r="D341" s="121">
        <v>2.1693540440736466E-4</v>
      </c>
      <c r="E341" s="25">
        <v>0</v>
      </c>
    </row>
    <row r="342" spans="2:5" x14ac:dyDescent="0.2">
      <c r="B342" s="26" t="s">
        <v>320</v>
      </c>
      <c r="C342" s="25">
        <v>962172.09</v>
      </c>
      <c r="D342" s="121">
        <v>3.248906141124594E-3</v>
      </c>
      <c r="E342" s="25">
        <v>0</v>
      </c>
    </row>
    <row r="343" spans="2:5" x14ac:dyDescent="0.2">
      <c r="B343" s="26" t="s">
        <v>321</v>
      </c>
      <c r="C343" s="25">
        <v>845637.93</v>
      </c>
      <c r="D343" s="121">
        <v>2.8554125530131412E-3</v>
      </c>
      <c r="E343" s="25">
        <v>0</v>
      </c>
    </row>
    <row r="344" spans="2:5" x14ac:dyDescent="0.2">
      <c r="B344" s="26" t="s">
        <v>249</v>
      </c>
      <c r="C344" s="25">
        <v>6588</v>
      </c>
      <c r="D344" s="121">
        <v>2.2245286347610463E-5</v>
      </c>
      <c r="E344" s="25">
        <v>0</v>
      </c>
    </row>
    <row r="345" spans="2:5" x14ac:dyDescent="0.2">
      <c r="B345" s="26" t="s">
        <v>250</v>
      </c>
      <c r="C345" s="25">
        <v>176982</v>
      </c>
      <c r="D345" s="121">
        <v>5.9760401766435875E-4</v>
      </c>
      <c r="E345" s="25">
        <v>0</v>
      </c>
    </row>
    <row r="346" spans="2:5" x14ac:dyDescent="0.2">
      <c r="B346" s="26" t="s">
        <v>251</v>
      </c>
      <c r="C346" s="25">
        <v>263225.61</v>
      </c>
      <c r="D346" s="121">
        <v>8.8881740565792899E-4</v>
      </c>
      <c r="E346" s="25">
        <v>0</v>
      </c>
    </row>
    <row r="347" spans="2:5" x14ac:dyDescent="0.2">
      <c r="B347" s="26" t="s">
        <v>322</v>
      </c>
      <c r="C347" s="25">
        <v>19411.560000000001</v>
      </c>
      <c r="D347" s="121">
        <v>6.5545797002705136E-5</v>
      </c>
      <c r="E347" s="25">
        <v>0</v>
      </c>
    </row>
    <row r="348" spans="2:5" x14ac:dyDescent="0.2">
      <c r="B348" s="26" t="s">
        <v>252</v>
      </c>
      <c r="C348" s="25">
        <v>26809.55</v>
      </c>
      <c r="D348" s="121">
        <v>9.0526125774222844E-5</v>
      </c>
      <c r="E348" s="25">
        <v>0</v>
      </c>
    </row>
    <row r="349" spans="2:5" x14ac:dyDescent="0.2">
      <c r="B349" s="26" t="s">
        <v>253</v>
      </c>
      <c r="C349" s="25">
        <v>5432140.5499999998</v>
      </c>
      <c r="D349" s="121">
        <v>1.8342368247604157E-2</v>
      </c>
      <c r="E349" s="25">
        <v>0</v>
      </c>
    </row>
    <row r="350" spans="2:5" x14ac:dyDescent="0.2">
      <c r="B350" s="26" t="s">
        <v>323</v>
      </c>
      <c r="C350" s="25">
        <v>101.56</v>
      </c>
      <c r="D350" s="121">
        <v>3.4293128133930155E-7</v>
      </c>
      <c r="E350" s="25">
        <v>0</v>
      </c>
    </row>
    <row r="351" spans="2:5" x14ac:dyDescent="0.2">
      <c r="B351" s="26" t="s">
        <v>254</v>
      </c>
      <c r="C351" s="25">
        <v>1291851</v>
      </c>
      <c r="D351" s="121">
        <v>4.3621122364066369E-3</v>
      </c>
      <c r="E351" s="25">
        <v>0</v>
      </c>
    </row>
    <row r="352" spans="2:5" x14ac:dyDescent="0.2">
      <c r="B352" s="26" t="s">
        <v>255</v>
      </c>
      <c r="C352" s="25">
        <v>4041056.5</v>
      </c>
      <c r="D352" s="121">
        <v>1.3645181995958185E-2</v>
      </c>
      <c r="E352" s="25">
        <v>0</v>
      </c>
    </row>
    <row r="353" spans="2:7" x14ac:dyDescent="0.2">
      <c r="B353" s="26" t="s">
        <v>256</v>
      </c>
      <c r="C353" s="25">
        <v>10578</v>
      </c>
      <c r="D353" s="121">
        <v>3.5718069062693301E-5</v>
      </c>
      <c r="E353" s="25">
        <v>0</v>
      </c>
    </row>
    <row r="354" spans="2:7" x14ac:dyDescent="0.2">
      <c r="B354" s="26" t="s">
        <v>257</v>
      </c>
      <c r="C354" s="25">
        <v>35087.9</v>
      </c>
      <c r="D354" s="121">
        <v>1.1847911093447499E-4</v>
      </c>
      <c r="E354" s="25">
        <v>0</v>
      </c>
    </row>
    <row r="355" spans="2:7" s="35" customFormat="1" x14ac:dyDescent="0.2">
      <c r="B355" s="24" t="s">
        <v>110</v>
      </c>
      <c r="C355" s="27">
        <f>SUM(C275:C354)</f>
        <v>296152627.44</v>
      </c>
      <c r="D355" s="27">
        <v>100</v>
      </c>
      <c r="E355" s="27">
        <f>SUM(E275:E354)</f>
        <v>0</v>
      </c>
    </row>
    <row r="356" spans="2:7" x14ac:dyDescent="0.2">
      <c r="B356" s="28"/>
      <c r="C356" s="30"/>
      <c r="D356" s="30"/>
      <c r="E356" s="30">
        <v>0</v>
      </c>
    </row>
    <row r="357" spans="2:7" ht="15.75" customHeight="1" x14ac:dyDescent="0.2">
      <c r="C357" s="21">
        <f>SUM(C355:C356)</f>
        <v>296152627.44</v>
      </c>
      <c r="D357" s="21">
        <f>SUM(D355:D356)</f>
        <v>100</v>
      </c>
      <c r="E357" s="21"/>
    </row>
    <row r="361" spans="2:7" x14ac:dyDescent="0.2">
      <c r="B361" s="14" t="s">
        <v>111</v>
      </c>
    </row>
    <row r="363" spans="2:7" ht="28.5" customHeight="1" x14ac:dyDescent="0.2">
      <c r="B363" s="53" t="s">
        <v>112</v>
      </c>
      <c r="C363" s="54" t="s">
        <v>44</v>
      </c>
      <c r="D363" s="68" t="s">
        <v>45</v>
      </c>
      <c r="E363" s="68" t="s">
        <v>113</v>
      </c>
      <c r="F363" s="102" t="s">
        <v>9</v>
      </c>
      <c r="G363" s="54" t="s">
        <v>64</v>
      </c>
    </row>
    <row r="364" spans="2:7" x14ac:dyDescent="0.2">
      <c r="B364" s="103" t="s">
        <v>258</v>
      </c>
      <c r="C364" s="23">
        <v>352498352.29000002</v>
      </c>
      <c r="D364" s="23">
        <v>358673307.38</v>
      </c>
      <c r="E364" s="23">
        <v>6174955.0899999999</v>
      </c>
      <c r="F364" s="23">
        <v>0</v>
      </c>
      <c r="G364" s="104">
        <v>0</v>
      </c>
    </row>
    <row r="365" spans="2:7" x14ac:dyDescent="0.2">
      <c r="B365" s="105" t="s">
        <v>259</v>
      </c>
      <c r="C365" s="25">
        <v>-19151936.920000002</v>
      </c>
      <c r="D365" s="25">
        <v>-19686350.48</v>
      </c>
      <c r="E365" s="25">
        <v>-534413.56000000006</v>
      </c>
      <c r="F365" s="25">
        <v>0</v>
      </c>
      <c r="G365" s="40">
        <v>0</v>
      </c>
    </row>
    <row r="366" spans="2:7" x14ac:dyDescent="0.2">
      <c r="B366" s="105" t="s">
        <v>260</v>
      </c>
      <c r="C366" s="25">
        <v>54799155</v>
      </c>
      <c r="D366" s="25">
        <v>54799155</v>
      </c>
      <c r="E366" s="25">
        <v>0</v>
      </c>
      <c r="F366" s="25">
        <v>0</v>
      </c>
      <c r="G366" s="40">
        <v>0</v>
      </c>
    </row>
    <row r="367" spans="2:7" x14ac:dyDescent="0.2">
      <c r="B367" s="105" t="s">
        <v>261</v>
      </c>
      <c r="C367" s="25">
        <v>2886339.19</v>
      </c>
      <c r="D367" s="25">
        <v>2886339.19</v>
      </c>
      <c r="E367" s="25">
        <v>0</v>
      </c>
      <c r="F367" s="25">
        <v>0</v>
      </c>
      <c r="G367" s="40">
        <v>0</v>
      </c>
    </row>
    <row r="368" spans="2:7" x14ac:dyDescent="0.2">
      <c r="B368" s="105" t="s">
        <v>262</v>
      </c>
      <c r="C368" s="25">
        <v>0</v>
      </c>
      <c r="D368" s="25">
        <v>4593156.82</v>
      </c>
      <c r="E368" s="25">
        <v>4593156.82</v>
      </c>
      <c r="F368" s="25">
        <v>0</v>
      </c>
      <c r="G368" s="40">
        <v>0</v>
      </c>
    </row>
    <row r="369" spans="2:7" x14ac:dyDescent="0.2">
      <c r="B369" s="105" t="s">
        <v>263</v>
      </c>
      <c r="C369" s="25">
        <v>2082221.78</v>
      </c>
      <c r="D369" s="25">
        <v>3799729.12</v>
      </c>
      <c r="E369" s="25">
        <v>1717507.34</v>
      </c>
      <c r="F369" s="25">
        <v>0</v>
      </c>
      <c r="G369" s="40">
        <v>0</v>
      </c>
    </row>
    <row r="370" spans="2:7" x14ac:dyDescent="0.2">
      <c r="B370" s="105" t="s">
        <v>264</v>
      </c>
      <c r="C370" s="25">
        <v>5149220.8600000003</v>
      </c>
      <c r="D370" s="25">
        <v>0</v>
      </c>
      <c r="E370" s="25">
        <v>-5149220.8600000003</v>
      </c>
      <c r="F370" s="25">
        <v>0</v>
      </c>
      <c r="G370" s="40">
        <v>0</v>
      </c>
    </row>
    <row r="371" spans="2:7" x14ac:dyDescent="0.2">
      <c r="B371" s="105" t="s">
        <v>265</v>
      </c>
      <c r="C371" s="25">
        <v>8948337.3599999994</v>
      </c>
      <c r="D371" s="25">
        <v>765663.73</v>
      </c>
      <c r="E371" s="25">
        <v>-8182673.6299999999</v>
      </c>
      <c r="F371" s="25">
        <v>0</v>
      </c>
      <c r="G371" s="40">
        <v>0</v>
      </c>
    </row>
    <row r="372" spans="2:7" x14ac:dyDescent="0.2">
      <c r="B372" s="105" t="s">
        <v>266</v>
      </c>
      <c r="C372" s="25">
        <v>248547.62</v>
      </c>
      <c r="D372" s="25">
        <v>500000</v>
      </c>
      <c r="E372" s="25">
        <v>251452.38</v>
      </c>
      <c r="F372" s="25">
        <v>0</v>
      </c>
      <c r="G372" s="40">
        <v>0</v>
      </c>
    </row>
    <row r="373" spans="2:7" x14ac:dyDescent="0.2">
      <c r="B373" s="105" t="s">
        <v>267</v>
      </c>
      <c r="C373" s="25">
        <v>9261032.5</v>
      </c>
      <c r="D373" s="25">
        <v>8749532.0700000003</v>
      </c>
      <c r="E373" s="25">
        <v>-511500.43</v>
      </c>
      <c r="F373" s="25">
        <v>0</v>
      </c>
      <c r="G373" s="40">
        <v>0</v>
      </c>
    </row>
    <row r="374" spans="2:7" x14ac:dyDescent="0.2">
      <c r="B374" s="105" t="s">
        <v>268</v>
      </c>
      <c r="C374" s="25">
        <v>2443885.79</v>
      </c>
      <c r="D374" s="25">
        <v>7593106.6500000004</v>
      </c>
      <c r="E374" s="25">
        <v>5149220.8600000003</v>
      </c>
      <c r="F374" s="25">
        <v>0</v>
      </c>
      <c r="G374" s="40">
        <v>0</v>
      </c>
    </row>
    <row r="375" spans="2:7" x14ac:dyDescent="0.2">
      <c r="B375" s="105" t="s">
        <v>269</v>
      </c>
      <c r="C375" s="25">
        <v>94412767.659999996</v>
      </c>
      <c r="D375" s="25">
        <v>103361105.02</v>
      </c>
      <c r="E375" s="25">
        <v>8948337.3599999994</v>
      </c>
      <c r="F375" s="25">
        <v>0</v>
      </c>
      <c r="G375" s="40">
        <v>0</v>
      </c>
    </row>
    <row r="376" spans="2:7" x14ac:dyDescent="0.2">
      <c r="B376" s="105" t="s">
        <v>270</v>
      </c>
      <c r="C376" s="25">
        <v>17586032.550000001</v>
      </c>
      <c r="D376" s="25">
        <v>17586032.550000001</v>
      </c>
      <c r="E376" s="25">
        <v>0</v>
      </c>
      <c r="F376" s="25">
        <v>0</v>
      </c>
      <c r="G376" s="40">
        <v>0</v>
      </c>
    </row>
    <row r="377" spans="2:7" x14ac:dyDescent="0.2">
      <c r="B377" s="105" t="s">
        <v>271</v>
      </c>
      <c r="C377" s="25">
        <v>170333645.02000001</v>
      </c>
      <c r="D377" s="25">
        <v>172391210.75999999</v>
      </c>
      <c r="E377" s="25">
        <v>2057565.74</v>
      </c>
      <c r="F377" s="25">
        <v>0</v>
      </c>
      <c r="G377" s="40">
        <v>0</v>
      </c>
    </row>
    <row r="378" spans="2:7" x14ac:dyDescent="0.2">
      <c r="B378" s="105" t="s">
        <v>272</v>
      </c>
      <c r="C378" s="25">
        <v>4572950.45</v>
      </c>
      <c r="D378" s="25">
        <v>4821498.07</v>
      </c>
      <c r="E378" s="25">
        <v>248547.62</v>
      </c>
      <c r="F378" s="25">
        <v>0</v>
      </c>
      <c r="G378" s="40">
        <v>0</v>
      </c>
    </row>
    <row r="379" spans="2:7" x14ac:dyDescent="0.2">
      <c r="B379" s="41" t="s">
        <v>114</v>
      </c>
      <c r="C379" s="29">
        <f>SUM(C364:C378)</f>
        <v>706070551.1500001</v>
      </c>
      <c r="D379" s="29">
        <f>SUM(D364:D378)</f>
        <v>720833485.88</v>
      </c>
      <c r="E379" s="29">
        <f>SUM(E364:E378)</f>
        <v>14762934.729999999</v>
      </c>
      <c r="F379" s="29">
        <f>SUM(F364:F378)</f>
        <v>0</v>
      </c>
      <c r="G379" s="29">
        <f>SUM(G364:G378)</f>
        <v>0</v>
      </c>
    </row>
    <row r="380" spans="2:7" ht="19.5" customHeight="1" x14ac:dyDescent="0.2">
      <c r="C380" s="21">
        <f>SUM(C379:C379)</f>
        <v>706070551.1500001</v>
      </c>
      <c r="D380" s="21">
        <f>SUM(D379:D379)</f>
        <v>720833485.88</v>
      </c>
      <c r="E380" s="124">
        <v>-691678257.0200001</v>
      </c>
      <c r="F380" s="125"/>
      <c r="G380" s="126"/>
    </row>
    <row r="384" spans="2:7" ht="27" customHeight="1" x14ac:dyDescent="0.2">
      <c r="B384" s="91" t="s">
        <v>115</v>
      </c>
      <c r="C384" s="92" t="s">
        <v>44</v>
      </c>
      <c r="D384" s="21" t="s">
        <v>45</v>
      </c>
      <c r="E384" s="21" t="s">
        <v>113</v>
      </c>
      <c r="F384" s="106" t="s">
        <v>64</v>
      </c>
    </row>
    <row r="385" spans="2:6" x14ac:dyDescent="0.2">
      <c r="B385" s="103" t="s">
        <v>273</v>
      </c>
      <c r="C385" s="23">
        <v>-75936.89</v>
      </c>
      <c r="D385" s="23">
        <v>41297513.770000003</v>
      </c>
      <c r="E385" s="23">
        <v>41373450.659999996</v>
      </c>
      <c r="F385" s="25">
        <v>0</v>
      </c>
    </row>
    <row r="386" spans="2:6" x14ac:dyDescent="0.2">
      <c r="B386" s="105" t="s">
        <v>274</v>
      </c>
      <c r="C386" s="25">
        <v>-14717207.74</v>
      </c>
      <c r="D386" s="25">
        <v>-14717207.74</v>
      </c>
      <c r="E386" s="25">
        <v>0</v>
      </c>
      <c r="F386" s="25">
        <v>0</v>
      </c>
    </row>
    <row r="387" spans="2:6" x14ac:dyDescent="0.2">
      <c r="B387" s="105" t="s">
        <v>275</v>
      </c>
      <c r="C387" s="25">
        <v>-30353190.07</v>
      </c>
      <c r="D387" s="25">
        <v>-30353190.07</v>
      </c>
      <c r="E387" s="25">
        <v>0</v>
      </c>
      <c r="F387" s="25">
        <v>0</v>
      </c>
    </row>
    <row r="388" spans="2:6" x14ac:dyDescent="0.2">
      <c r="B388" s="105" t="s">
        <v>276</v>
      </c>
      <c r="C388" s="25">
        <v>-16211398.640000001</v>
      </c>
      <c r="D388" s="25">
        <v>-16211398.640000001</v>
      </c>
      <c r="E388" s="25">
        <v>0</v>
      </c>
      <c r="F388" s="25">
        <v>0</v>
      </c>
    </row>
    <row r="389" spans="2:6" x14ac:dyDescent="0.2">
      <c r="B389" s="105" t="s">
        <v>277</v>
      </c>
      <c r="C389" s="25">
        <v>-35252412.609999999</v>
      </c>
      <c r="D389" s="25">
        <v>-35252412.609999999</v>
      </c>
      <c r="E389" s="25">
        <v>0</v>
      </c>
      <c r="F389" s="25">
        <v>0</v>
      </c>
    </row>
    <row r="390" spans="2:6" x14ac:dyDescent="0.2">
      <c r="B390" s="105" t="s">
        <v>278</v>
      </c>
      <c r="C390" s="25">
        <v>-52624154</v>
      </c>
      <c r="D390" s="25">
        <v>-52624154</v>
      </c>
      <c r="E390" s="25">
        <v>0</v>
      </c>
      <c r="F390" s="25">
        <v>0</v>
      </c>
    </row>
    <row r="391" spans="2:6" x14ac:dyDescent="0.2">
      <c r="B391" s="105" t="s">
        <v>279</v>
      </c>
      <c r="C391" s="25">
        <v>-1935107</v>
      </c>
      <c r="D391" s="25">
        <v>-1935107</v>
      </c>
      <c r="E391" s="25">
        <v>0</v>
      </c>
      <c r="F391" s="25">
        <v>0</v>
      </c>
    </row>
    <row r="392" spans="2:6" x14ac:dyDescent="0.2">
      <c r="B392" s="105" t="s">
        <v>280</v>
      </c>
      <c r="C392" s="25">
        <v>-32133166.309999999</v>
      </c>
      <c r="D392" s="25">
        <v>-32187763</v>
      </c>
      <c r="E392" s="25">
        <v>-54596.69</v>
      </c>
      <c r="F392" s="25">
        <v>0</v>
      </c>
    </row>
    <row r="393" spans="2:6" x14ac:dyDescent="0.2">
      <c r="B393" s="105" t="s">
        <v>281</v>
      </c>
      <c r="C393" s="25">
        <v>-25574925.5</v>
      </c>
      <c r="D393" s="25">
        <v>-25627070.920000002</v>
      </c>
      <c r="E393" s="25">
        <v>-52145.42</v>
      </c>
      <c r="F393" s="25">
        <v>0</v>
      </c>
    </row>
    <row r="394" spans="2:6" x14ac:dyDescent="0.2">
      <c r="B394" s="105" t="s">
        <v>282</v>
      </c>
      <c r="C394" s="25">
        <v>0</v>
      </c>
      <c r="D394" s="25">
        <v>-25978910.449999999</v>
      </c>
      <c r="E394" s="25">
        <v>-25978910.449999999</v>
      </c>
      <c r="F394" s="25">
        <v>0</v>
      </c>
    </row>
    <row r="395" spans="2:6" x14ac:dyDescent="0.2">
      <c r="B395" s="105" t="s">
        <v>283</v>
      </c>
      <c r="C395" s="25">
        <v>108139980.93000001</v>
      </c>
      <c r="D395" s="25">
        <v>109341759.31999999</v>
      </c>
      <c r="E395" s="25">
        <v>1201778.3899999999</v>
      </c>
      <c r="F395" s="25">
        <v>0</v>
      </c>
    </row>
    <row r="396" spans="2:6" x14ac:dyDescent="0.2">
      <c r="B396" s="105" t="s">
        <v>284</v>
      </c>
      <c r="C396" s="25">
        <v>58328854.909999996</v>
      </c>
      <c r="D396" s="25">
        <v>72515822.340000004</v>
      </c>
      <c r="E396" s="25">
        <v>14186967.43</v>
      </c>
      <c r="F396" s="25">
        <v>0</v>
      </c>
    </row>
    <row r="397" spans="2:6" x14ac:dyDescent="0.2">
      <c r="B397" s="105" t="s">
        <v>285</v>
      </c>
      <c r="C397" s="25">
        <v>87515121.189999998</v>
      </c>
      <c r="D397" s="25">
        <v>88615121.189999998</v>
      </c>
      <c r="E397" s="25">
        <v>1100000</v>
      </c>
      <c r="F397" s="25">
        <v>0</v>
      </c>
    </row>
    <row r="398" spans="2:6" s="35" customFormat="1" x14ac:dyDescent="0.2">
      <c r="B398" s="28" t="s">
        <v>116</v>
      </c>
      <c r="C398" s="29">
        <f>C397+C385</f>
        <v>87439184.299999997</v>
      </c>
      <c r="D398" s="29">
        <f>D397+D385</f>
        <v>129912634.96000001</v>
      </c>
      <c r="E398" s="29">
        <f>E397+E385</f>
        <v>42473450.659999996</v>
      </c>
      <c r="F398" s="29">
        <f>F397+F385</f>
        <v>0</v>
      </c>
    </row>
    <row r="399" spans="2:6" ht="20.25" customHeight="1" x14ac:dyDescent="0.2">
      <c r="C399" s="21">
        <f>SUM(C398:C398)</f>
        <v>87439184.299999997</v>
      </c>
      <c r="D399" s="21">
        <f>SUM(D398:D398)</f>
        <v>129912634.96000001</v>
      </c>
      <c r="E399" s="129"/>
      <c r="F399" s="130"/>
    </row>
    <row r="403" spans="2:5" x14ac:dyDescent="0.2">
      <c r="B403" s="14" t="s">
        <v>117</v>
      </c>
    </row>
    <row r="405" spans="2:5" ht="30.75" customHeight="1" x14ac:dyDescent="0.2">
      <c r="B405" s="91" t="s">
        <v>118</v>
      </c>
      <c r="C405" s="92" t="s">
        <v>44</v>
      </c>
      <c r="D405" s="21" t="s">
        <v>45</v>
      </c>
      <c r="E405" s="21" t="s">
        <v>46</v>
      </c>
    </row>
    <row r="406" spans="2:5" x14ac:dyDescent="0.2">
      <c r="B406" s="83"/>
      <c r="C406" s="23"/>
      <c r="D406" s="23"/>
      <c r="E406" s="23"/>
    </row>
    <row r="407" spans="2:5" x14ac:dyDescent="0.2">
      <c r="B407" s="26" t="s">
        <v>286</v>
      </c>
      <c r="C407" s="25">
        <v>0</v>
      </c>
      <c r="D407" s="25">
        <v>78800</v>
      </c>
      <c r="E407" s="25">
        <v>78800</v>
      </c>
    </row>
    <row r="408" spans="2:5" x14ac:dyDescent="0.2">
      <c r="B408" s="26" t="s">
        <v>287</v>
      </c>
      <c r="C408" s="25">
        <v>73031.73</v>
      </c>
      <c r="D408" s="25">
        <v>62083.15</v>
      </c>
      <c r="E408" s="25">
        <v>-10948.58</v>
      </c>
    </row>
    <row r="409" spans="2:5" x14ac:dyDescent="0.2">
      <c r="B409" s="26" t="s">
        <v>288</v>
      </c>
      <c r="C409" s="25">
        <v>15198499.439999999</v>
      </c>
      <c r="D409" s="25">
        <v>14121058.9</v>
      </c>
      <c r="E409" s="25">
        <v>-1077440.54</v>
      </c>
    </row>
    <row r="410" spans="2:5" x14ac:dyDescent="0.2">
      <c r="B410" s="26" t="s">
        <v>289</v>
      </c>
      <c r="C410" s="25">
        <v>1850074.16</v>
      </c>
      <c r="D410" s="25">
        <v>1634952.52</v>
      </c>
      <c r="E410" s="25">
        <v>-215121.64</v>
      </c>
    </row>
    <row r="411" spans="2:5" x14ac:dyDescent="0.2">
      <c r="B411" s="26" t="s">
        <v>290</v>
      </c>
      <c r="C411" s="25">
        <v>1152029.24</v>
      </c>
      <c r="D411" s="25">
        <v>458941.7</v>
      </c>
      <c r="E411" s="25">
        <v>-693087.54</v>
      </c>
    </row>
    <row r="412" spans="2:5" x14ac:dyDescent="0.2">
      <c r="B412" s="26" t="s">
        <v>291</v>
      </c>
      <c r="C412" s="25">
        <v>17787364.32</v>
      </c>
      <c r="D412" s="25">
        <v>51631546.590000004</v>
      </c>
      <c r="E412" s="25">
        <v>33844182.270000003</v>
      </c>
    </row>
    <row r="413" spans="2:5" x14ac:dyDescent="0.2">
      <c r="B413" s="26" t="s">
        <v>292</v>
      </c>
      <c r="C413" s="25">
        <v>87489410.480000004</v>
      </c>
      <c r="D413" s="25">
        <v>69784187.799999997</v>
      </c>
      <c r="E413" s="25">
        <v>-17705222.68</v>
      </c>
    </row>
    <row r="414" spans="2:5" x14ac:dyDescent="0.2">
      <c r="B414" s="26" t="s">
        <v>293</v>
      </c>
      <c r="C414" s="25">
        <v>22878096.48</v>
      </c>
      <c r="D414" s="25">
        <v>48603081.670000002</v>
      </c>
      <c r="E414" s="25">
        <v>25724985.190000001</v>
      </c>
    </row>
    <row r="415" spans="2:5" x14ac:dyDescent="0.2">
      <c r="B415" s="26" t="s">
        <v>294</v>
      </c>
      <c r="C415" s="25">
        <v>263877.95</v>
      </c>
      <c r="D415" s="25">
        <v>235354.2</v>
      </c>
      <c r="E415" s="25">
        <v>-28523.75</v>
      </c>
    </row>
    <row r="416" spans="2:5" x14ac:dyDescent="0.2">
      <c r="B416" s="26" t="s">
        <v>295</v>
      </c>
      <c r="C416" s="25">
        <v>9121204.7699999996</v>
      </c>
      <c r="D416" s="25">
        <v>3868814.4</v>
      </c>
      <c r="E416" s="25">
        <v>-5252390.37</v>
      </c>
    </row>
    <row r="417" spans="2:5" x14ac:dyDescent="0.2">
      <c r="B417" s="26" t="s">
        <v>296</v>
      </c>
      <c r="C417" s="25">
        <v>21183.67</v>
      </c>
      <c r="D417" s="25">
        <v>11610.98</v>
      </c>
      <c r="E417" s="25">
        <v>-9572.69</v>
      </c>
    </row>
    <row r="418" spans="2:5" x14ac:dyDescent="0.2">
      <c r="B418" s="26" t="s">
        <v>297</v>
      </c>
      <c r="C418" s="25">
        <v>372171.87</v>
      </c>
      <c r="D418" s="25">
        <v>118440.33</v>
      </c>
      <c r="E418" s="25">
        <v>-253731.54</v>
      </c>
    </row>
    <row r="419" spans="2:5" x14ac:dyDescent="0.2">
      <c r="B419" s="26" t="s">
        <v>298</v>
      </c>
      <c r="C419" s="25">
        <v>572212.59</v>
      </c>
      <c r="D419" s="25">
        <v>405731.89</v>
      </c>
      <c r="E419" s="25">
        <v>-166480.70000000001</v>
      </c>
    </row>
    <row r="420" spans="2:5" x14ac:dyDescent="0.2">
      <c r="B420" s="26" t="s">
        <v>299</v>
      </c>
      <c r="C420" s="25">
        <v>131177.35</v>
      </c>
      <c r="D420" s="25">
        <v>2309045.37</v>
      </c>
      <c r="E420" s="25">
        <v>2177868.02</v>
      </c>
    </row>
    <row r="421" spans="2:5" x14ac:dyDescent="0.2">
      <c r="B421" s="26" t="s">
        <v>300</v>
      </c>
      <c r="C421" s="25">
        <v>155309.42000000001</v>
      </c>
      <c r="D421" s="25">
        <v>1041.5899999999999</v>
      </c>
      <c r="E421" s="25">
        <v>-154267.82999999999</v>
      </c>
    </row>
    <row r="422" spans="2:5" x14ac:dyDescent="0.2">
      <c r="B422" s="26" t="s">
        <v>301</v>
      </c>
      <c r="C422" s="25">
        <v>778515.76</v>
      </c>
      <c r="D422" s="25">
        <v>352131.51</v>
      </c>
      <c r="E422" s="25">
        <v>-426384.25</v>
      </c>
    </row>
    <row r="423" spans="2:5" x14ac:dyDescent="0.2">
      <c r="B423" s="26" t="s">
        <v>324</v>
      </c>
      <c r="C423" s="25">
        <v>0</v>
      </c>
      <c r="D423" s="25">
        <v>3.65</v>
      </c>
      <c r="E423" s="25">
        <v>3.65</v>
      </c>
    </row>
    <row r="424" spans="2:5" x14ac:dyDescent="0.2">
      <c r="B424" s="26" t="s">
        <v>302</v>
      </c>
      <c r="C424" s="25">
        <v>1397.87</v>
      </c>
      <c r="D424" s="25">
        <v>1412.74</v>
      </c>
      <c r="E424" s="25">
        <v>14.87</v>
      </c>
    </row>
    <row r="425" spans="2:5" x14ac:dyDescent="0.2">
      <c r="B425" s="26" t="s">
        <v>303</v>
      </c>
      <c r="C425" s="25">
        <v>26567472.600000001</v>
      </c>
      <c r="D425" s="25">
        <v>33707754.189999998</v>
      </c>
      <c r="E425" s="25">
        <v>7140281.5899999999</v>
      </c>
    </row>
    <row r="426" spans="2:5" x14ac:dyDescent="0.2">
      <c r="B426" s="26" t="s">
        <v>304</v>
      </c>
      <c r="C426" s="25">
        <v>480048.09</v>
      </c>
      <c r="D426" s="25">
        <v>814046.39</v>
      </c>
      <c r="E426" s="25">
        <v>333998.3</v>
      </c>
    </row>
    <row r="427" spans="2:5" x14ac:dyDescent="0.2">
      <c r="B427" s="24" t="s">
        <v>119</v>
      </c>
      <c r="C427" s="27">
        <f>SUM(C408:C426)</f>
        <v>184893077.78999996</v>
      </c>
      <c r="D427" s="27">
        <f>SUM(D408:D426)</f>
        <v>228121239.56999996</v>
      </c>
      <c r="E427" s="27">
        <f>SUM(E408:E426)</f>
        <v>43228161.780000001</v>
      </c>
    </row>
    <row r="428" spans="2:5" x14ac:dyDescent="0.2">
      <c r="B428" s="24" t="s">
        <v>120</v>
      </c>
      <c r="C428" s="27">
        <f>C427</f>
        <v>184893077.78999996</v>
      </c>
      <c r="D428" s="27">
        <f>D427</f>
        <v>228121239.56999996</v>
      </c>
      <c r="E428" s="27">
        <f>E427</f>
        <v>43228161.780000001</v>
      </c>
    </row>
    <row r="429" spans="2:5" x14ac:dyDescent="0.2">
      <c r="B429" s="28"/>
      <c r="C429" s="30"/>
      <c r="D429" s="30"/>
      <c r="E429" s="30"/>
    </row>
    <row r="430" spans="2:5" ht="21.75" customHeight="1" x14ac:dyDescent="0.2">
      <c r="C430" s="107">
        <f>SUM(C408:C427)</f>
        <v>369786155.57999992</v>
      </c>
      <c r="D430" s="107">
        <f>SUM(D408:D427)</f>
        <v>456242479.13999993</v>
      </c>
      <c r="E430" s="21"/>
    </row>
    <row r="433" spans="2:5" ht="24" customHeight="1" x14ac:dyDescent="0.2">
      <c r="B433" s="91" t="s">
        <v>121</v>
      </c>
      <c r="C433" s="92" t="s">
        <v>46</v>
      </c>
      <c r="D433" s="21" t="s">
        <v>122</v>
      </c>
      <c r="E433" s="11"/>
    </row>
    <row r="434" spans="2:5" x14ac:dyDescent="0.2">
      <c r="B434" s="22" t="s">
        <v>123</v>
      </c>
      <c r="C434" s="104"/>
      <c r="D434" s="23"/>
      <c r="E434" s="37"/>
    </row>
    <row r="435" spans="2:5" x14ac:dyDescent="0.2">
      <c r="B435" s="26" t="s">
        <v>130</v>
      </c>
      <c r="C435" s="40">
        <v>2851985</v>
      </c>
      <c r="D435" s="25">
        <v>0</v>
      </c>
      <c r="E435" s="37"/>
    </row>
    <row r="436" spans="2:5" x14ac:dyDescent="0.2">
      <c r="B436" s="26" t="s">
        <v>131</v>
      </c>
      <c r="C436" s="40">
        <v>17657365.539999999</v>
      </c>
      <c r="D436" s="25">
        <v>0</v>
      </c>
      <c r="E436" s="37"/>
    </row>
    <row r="437" spans="2:5" x14ac:dyDescent="0.2">
      <c r="B437" s="26" t="s">
        <v>132</v>
      </c>
      <c r="C437" s="40">
        <v>570864</v>
      </c>
      <c r="D437" s="25">
        <v>0</v>
      </c>
      <c r="E437" s="37"/>
    </row>
    <row r="438" spans="2:5" x14ac:dyDescent="0.2">
      <c r="B438" s="26" t="s">
        <v>134</v>
      </c>
      <c r="C438" s="40">
        <v>-13867807.369999999</v>
      </c>
      <c r="D438" s="25"/>
      <c r="E438" s="37"/>
    </row>
    <row r="439" spans="2:5" x14ac:dyDescent="0.2">
      <c r="B439" s="26" t="s">
        <v>135</v>
      </c>
      <c r="C439" s="40">
        <v>-647459.11</v>
      </c>
      <c r="D439" s="25"/>
      <c r="E439" s="37"/>
    </row>
    <row r="440" spans="2:5" x14ac:dyDescent="0.2">
      <c r="B440" s="26" t="s">
        <v>136</v>
      </c>
      <c r="C440" s="40">
        <v>-295779.45</v>
      </c>
      <c r="D440" s="25"/>
      <c r="E440" s="37"/>
    </row>
    <row r="441" spans="2:5" x14ac:dyDescent="0.2">
      <c r="B441" s="24" t="s">
        <v>124</v>
      </c>
      <c r="C441" s="100">
        <f>SUM(C435:C437)</f>
        <v>21080214.539999999</v>
      </c>
      <c r="D441" s="25"/>
      <c r="E441" s="37"/>
    </row>
    <row r="442" spans="2:5" x14ac:dyDescent="0.2">
      <c r="B442" s="24"/>
      <c r="C442" s="100"/>
      <c r="D442" s="25"/>
      <c r="E442" s="37"/>
    </row>
    <row r="443" spans="2:5" x14ac:dyDescent="0.2">
      <c r="B443" s="24"/>
      <c r="C443" s="100"/>
      <c r="D443" s="25"/>
      <c r="E443" s="37"/>
    </row>
    <row r="444" spans="2:5" x14ac:dyDescent="0.2">
      <c r="B444" s="26" t="s">
        <v>137</v>
      </c>
      <c r="C444" s="40">
        <v>13506</v>
      </c>
      <c r="D444" s="25"/>
      <c r="E444" s="37"/>
    </row>
    <row r="445" spans="2:5" x14ac:dyDescent="0.2">
      <c r="B445" s="26" t="s">
        <v>138</v>
      </c>
      <c r="C445" s="40">
        <v>-83933.41</v>
      </c>
      <c r="D445" s="25"/>
      <c r="E445" s="37"/>
    </row>
    <row r="446" spans="2:5" x14ac:dyDescent="0.2">
      <c r="B446" s="26" t="s">
        <v>140</v>
      </c>
      <c r="C446" s="40">
        <v>109922.73</v>
      </c>
      <c r="D446" s="25"/>
      <c r="E446" s="37"/>
    </row>
    <row r="447" spans="2:5" x14ac:dyDescent="0.2">
      <c r="B447" s="26" t="s">
        <v>141</v>
      </c>
      <c r="C447" s="40">
        <v>-3412846.59</v>
      </c>
      <c r="D447" s="25"/>
      <c r="E447" s="37"/>
    </row>
    <row r="448" spans="2:5" x14ac:dyDescent="0.2">
      <c r="B448" s="26" t="s">
        <v>142</v>
      </c>
      <c r="C448" s="40">
        <v>58564.68</v>
      </c>
      <c r="D448" s="25"/>
      <c r="E448" s="37"/>
    </row>
    <row r="449" spans="2:5" x14ac:dyDescent="0.2">
      <c r="B449" s="26" t="s">
        <v>143</v>
      </c>
      <c r="C449" s="40">
        <v>-405544.04</v>
      </c>
      <c r="D449" s="25"/>
      <c r="E449" s="37"/>
    </row>
    <row r="450" spans="2:5" x14ac:dyDescent="0.2">
      <c r="B450" s="26" t="s">
        <v>144</v>
      </c>
      <c r="C450" s="40">
        <v>118715.31</v>
      </c>
      <c r="D450" s="25"/>
      <c r="E450" s="37"/>
    </row>
    <row r="451" spans="2:5" x14ac:dyDescent="0.2">
      <c r="B451" s="26" t="s">
        <v>145</v>
      </c>
      <c r="C451" s="40">
        <v>2599</v>
      </c>
      <c r="D451" s="25"/>
      <c r="E451" s="37"/>
    </row>
    <row r="452" spans="2:5" x14ac:dyDescent="0.2">
      <c r="B452" s="26" t="s">
        <v>146</v>
      </c>
      <c r="C452" s="40">
        <v>157318</v>
      </c>
      <c r="D452" s="25"/>
      <c r="E452" s="37"/>
    </row>
    <row r="453" spans="2:5" x14ac:dyDescent="0.2">
      <c r="B453" s="26" t="s">
        <v>147</v>
      </c>
      <c r="C453" s="40">
        <v>-380886.04</v>
      </c>
      <c r="D453" s="25"/>
      <c r="E453" s="37"/>
    </row>
    <row r="454" spans="2:5" x14ac:dyDescent="0.2">
      <c r="B454" s="26" t="s">
        <v>149</v>
      </c>
      <c r="C454" s="40">
        <v>-13781.36</v>
      </c>
      <c r="D454" s="25"/>
      <c r="E454" s="37"/>
    </row>
    <row r="455" spans="2:5" x14ac:dyDescent="0.2">
      <c r="B455" s="26" t="s">
        <v>151</v>
      </c>
      <c r="C455" s="40">
        <v>-86300</v>
      </c>
      <c r="D455" s="25"/>
      <c r="E455" s="37"/>
    </row>
    <row r="456" spans="2:5" x14ac:dyDescent="0.2">
      <c r="B456" s="26" t="s">
        <v>154</v>
      </c>
      <c r="C456" s="40">
        <v>-7496.63</v>
      </c>
      <c r="D456" s="25"/>
      <c r="E456" s="37"/>
    </row>
    <row r="457" spans="2:5" x14ac:dyDescent="0.2">
      <c r="B457" s="26" t="s">
        <v>156</v>
      </c>
      <c r="C457" s="40">
        <v>-550324.65</v>
      </c>
      <c r="D457" s="25"/>
      <c r="E457" s="37"/>
    </row>
    <row r="458" spans="2:5" x14ac:dyDescent="0.2">
      <c r="B458" s="26" t="s">
        <v>157</v>
      </c>
      <c r="C458" s="40">
        <v>5810</v>
      </c>
      <c r="D458" s="25"/>
      <c r="E458" s="37"/>
    </row>
    <row r="459" spans="2:5" x14ac:dyDescent="0.2">
      <c r="B459" s="26" t="s">
        <v>158</v>
      </c>
      <c r="C459" s="40">
        <v>-188796.2</v>
      </c>
      <c r="D459" s="25"/>
      <c r="E459" s="37"/>
    </row>
    <row r="460" spans="2:5" x14ac:dyDescent="0.2">
      <c r="B460" s="26" t="s">
        <v>159</v>
      </c>
      <c r="C460" s="40">
        <v>2310.02</v>
      </c>
      <c r="D460" s="25"/>
      <c r="E460" s="37"/>
    </row>
    <row r="461" spans="2:5" x14ac:dyDescent="0.2">
      <c r="B461" s="26" t="s">
        <v>160</v>
      </c>
      <c r="C461" s="40">
        <v>-2715.3</v>
      </c>
      <c r="D461" s="25"/>
      <c r="E461" s="37"/>
    </row>
    <row r="462" spans="2:5" x14ac:dyDescent="0.2">
      <c r="B462" s="26" t="s">
        <v>161</v>
      </c>
      <c r="C462" s="40">
        <v>890</v>
      </c>
      <c r="D462" s="25"/>
      <c r="E462" s="37"/>
    </row>
    <row r="463" spans="2:5" x14ac:dyDescent="0.2">
      <c r="B463" s="26" t="s">
        <v>162</v>
      </c>
      <c r="C463" s="40">
        <v>-15275.87</v>
      </c>
      <c r="D463" s="25">
        <v>0</v>
      </c>
      <c r="E463" s="37"/>
    </row>
    <row r="464" spans="2:5" x14ac:dyDescent="0.2">
      <c r="B464" s="26" t="s">
        <v>163</v>
      </c>
      <c r="C464" s="40">
        <v>-21154.01</v>
      </c>
      <c r="D464" s="25">
        <v>0</v>
      </c>
      <c r="E464" s="37"/>
    </row>
    <row r="465" spans="2:7" x14ac:dyDescent="0.2">
      <c r="B465" s="26" t="s">
        <v>165</v>
      </c>
      <c r="C465" s="40">
        <v>-29531.8</v>
      </c>
      <c r="D465" s="25">
        <v>0</v>
      </c>
      <c r="E465" s="37"/>
    </row>
    <row r="466" spans="2:7" x14ac:dyDescent="0.2">
      <c r="B466" s="24" t="s">
        <v>49</v>
      </c>
      <c r="C466" s="100">
        <f>SUM(C444:C465)</f>
        <v>-4728950.16</v>
      </c>
      <c r="D466" s="25"/>
      <c r="E466" s="37"/>
    </row>
    <row r="467" spans="2:7" x14ac:dyDescent="0.2">
      <c r="B467" s="24"/>
      <c r="C467" s="40"/>
      <c r="D467" s="25"/>
      <c r="E467" s="37"/>
    </row>
    <row r="468" spans="2:7" x14ac:dyDescent="0.2">
      <c r="B468" s="24" t="s">
        <v>53</v>
      </c>
      <c r="C468" s="100"/>
      <c r="D468" s="25"/>
      <c r="E468" s="37"/>
      <c r="F468" s="11"/>
      <c r="G468" s="11"/>
    </row>
    <row r="469" spans="2:7" x14ac:dyDescent="0.2">
      <c r="B469" s="28"/>
      <c r="C469" s="43"/>
      <c r="D469" s="30"/>
      <c r="E469" s="37"/>
      <c r="F469" s="11"/>
      <c r="G469" s="11"/>
    </row>
    <row r="470" spans="2:7" ht="18" customHeight="1" x14ac:dyDescent="0.2">
      <c r="C470" s="108">
        <f>+C441+C466</f>
        <v>16351264.379999999</v>
      </c>
      <c r="D470" s="21"/>
      <c r="E470" s="11"/>
      <c r="F470" s="11"/>
      <c r="G470" s="11"/>
    </row>
    <row r="471" spans="2:7" x14ac:dyDescent="0.2">
      <c r="F471" s="11"/>
      <c r="G471" s="11"/>
    </row>
    <row r="472" spans="2:7" x14ac:dyDescent="0.2">
      <c r="F472" s="109"/>
      <c r="G472" s="11"/>
    </row>
    <row r="473" spans="2:7" x14ac:dyDescent="0.2">
      <c r="F473" s="11"/>
      <c r="G473" s="11"/>
    </row>
    <row r="474" spans="2:7" x14ac:dyDescent="0.2">
      <c r="F474" s="110"/>
      <c r="G474" s="11"/>
    </row>
    <row r="475" spans="2:7" x14ac:dyDescent="0.2">
      <c r="F475" s="110"/>
      <c r="G475" s="11"/>
    </row>
    <row r="476" spans="2:7" x14ac:dyDescent="0.2">
      <c r="F476" s="11"/>
      <c r="G476" s="11"/>
    </row>
    <row r="477" spans="2:7" x14ac:dyDescent="0.2">
      <c r="B477" s="131" t="s">
        <v>125</v>
      </c>
      <c r="C477" s="131"/>
      <c r="D477" s="131"/>
      <c r="E477" s="131"/>
      <c r="F477" s="131"/>
      <c r="G477" s="11"/>
    </row>
    <row r="478" spans="2:7" x14ac:dyDescent="0.2">
      <c r="B478" s="111"/>
      <c r="C478" s="111"/>
      <c r="D478" s="111"/>
      <c r="E478" s="111"/>
      <c r="F478" s="111"/>
      <c r="G478" s="11"/>
    </row>
    <row r="479" spans="2:7" x14ac:dyDescent="0.2">
      <c r="B479" s="111"/>
      <c r="C479" s="111"/>
      <c r="D479" s="111"/>
      <c r="E479" s="111"/>
      <c r="F479" s="111"/>
      <c r="G479" s="11"/>
    </row>
    <row r="480" spans="2:7" ht="21" customHeight="1" x14ac:dyDescent="0.2">
      <c r="B480" s="53" t="s">
        <v>126</v>
      </c>
      <c r="C480" s="54" t="s">
        <v>44</v>
      </c>
      <c r="D480" s="68" t="s">
        <v>45</v>
      </c>
      <c r="E480" s="68" t="s">
        <v>46</v>
      </c>
      <c r="F480" s="11"/>
      <c r="G480" s="11"/>
    </row>
    <row r="481" spans="2:7" x14ac:dyDescent="0.2">
      <c r="B481" s="93"/>
      <c r="C481" s="112"/>
      <c r="D481" s="104"/>
      <c r="E481" s="104"/>
      <c r="F481" s="11"/>
      <c r="G481" s="11"/>
    </row>
    <row r="482" spans="2:7" x14ac:dyDescent="0.2">
      <c r="B482" s="26" t="s">
        <v>305</v>
      </c>
      <c r="C482" s="127">
        <v>886218.93</v>
      </c>
      <c r="D482" s="127">
        <v>913471.68</v>
      </c>
      <c r="E482" s="127">
        <v>27252.75</v>
      </c>
      <c r="F482" s="11"/>
      <c r="G482" s="11"/>
    </row>
    <row r="483" spans="2:7" x14ac:dyDescent="0.2">
      <c r="B483" s="26" t="s">
        <v>306</v>
      </c>
      <c r="C483" s="127">
        <v>-886218.93</v>
      </c>
      <c r="D483" s="127">
        <v>-913471.68</v>
      </c>
      <c r="E483" s="127">
        <v>-27252.75</v>
      </c>
      <c r="F483" s="11"/>
      <c r="G483" s="11"/>
    </row>
    <row r="484" spans="2:7" x14ac:dyDescent="0.2">
      <c r="B484" s="26"/>
      <c r="C484" s="113"/>
      <c r="D484" s="40"/>
      <c r="E484" s="40"/>
      <c r="F484" s="11"/>
      <c r="G484" s="11"/>
    </row>
    <row r="485" spans="2:7" x14ac:dyDescent="0.2">
      <c r="B485" s="26"/>
      <c r="C485" s="113"/>
      <c r="D485" s="40"/>
      <c r="E485" s="40"/>
      <c r="F485" s="11"/>
      <c r="G485" s="11"/>
    </row>
    <row r="486" spans="2:7" x14ac:dyDescent="0.2">
      <c r="B486" s="26"/>
      <c r="C486" s="113"/>
      <c r="D486" s="40"/>
      <c r="E486" s="40"/>
      <c r="F486" s="11"/>
      <c r="G486" s="11"/>
    </row>
    <row r="487" spans="2:7" x14ac:dyDescent="0.2">
      <c r="B487" s="26"/>
      <c r="C487" s="113"/>
      <c r="D487" s="40"/>
      <c r="E487" s="40"/>
      <c r="F487" s="11"/>
      <c r="G487" s="11"/>
    </row>
    <row r="488" spans="2:7" x14ac:dyDescent="0.2">
      <c r="B488" s="26"/>
      <c r="C488" s="113"/>
      <c r="D488" s="40"/>
      <c r="E488" s="40"/>
      <c r="F488" s="11"/>
      <c r="G488" s="11"/>
    </row>
    <row r="489" spans="2:7" x14ac:dyDescent="0.2">
      <c r="B489" s="28" t="s">
        <v>127</v>
      </c>
      <c r="C489" s="114">
        <f>SUM(C482:C488)</f>
        <v>0</v>
      </c>
      <c r="D489" s="114">
        <f>SUM(D481:D488)</f>
        <v>0</v>
      </c>
      <c r="E489" s="115">
        <v>0</v>
      </c>
      <c r="F489" s="11"/>
      <c r="G489" s="11"/>
    </row>
    <row r="490" spans="2:7" ht="21" customHeight="1" x14ac:dyDescent="0.2">
      <c r="C490" s="116">
        <f>SUM(C482:C485)</f>
        <v>0</v>
      </c>
      <c r="D490" s="116">
        <f>D489</f>
        <v>0</v>
      </c>
      <c r="E490" s="21">
        <f>SUM(E489:E489)</f>
        <v>0</v>
      </c>
      <c r="F490" s="11"/>
      <c r="G490" s="11"/>
    </row>
    <row r="491" spans="2:7" x14ac:dyDescent="0.2">
      <c r="F491" s="11"/>
      <c r="G491" s="11"/>
    </row>
    <row r="492" spans="2:7" x14ac:dyDescent="0.2">
      <c r="F492" s="11"/>
      <c r="G492" s="11"/>
    </row>
    <row r="493" spans="2:7" x14ac:dyDescent="0.2">
      <c r="F493" s="11"/>
      <c r="G493" s="11"/>
    </row>
    <row r="494" spans="2:7" x14ac:dyDescent="0.2">
      <c r="F494" s="11"/>
      <c r="G494" s="11"/>
    </row>
    <row r="495" spans="2:7" x14ac:dyDescent="0.2">
      <c r="B495" s="117"/>
      <c r="F495" s="11"/>
      <c r="G495" s="11"/>
    </row>
    <row r="496" spans="2:7" ht="12" customHeight="1" x14ac:dyDescent="0.2">
      <c r="F496" s="11"/>
      <c r="G496" s="11"/>
    </row>
    <row r="497" spans="2:7" x14ac:dyDescent="0.2">
      <c r="C497" s="3"/>
      <c r="D497" s="3"/>
      <c r="E497" s="3"/>
    </row>
    <row r="498" spans="2:7" x14ac:dyDescent="0.2">
      <c r="B498" s="11"/>
      <c r="C498" s="118"/>
      <c r="D498" s="118"/>
      <c r="E498" s="118"/>
      <c r="F498" s="11"/>
    </row>
    <row r="499" spans="2:7" x14ac:dyDescent="0.2">
      <c r="B499" s="11"/>
      <c r="C499" s="118"/>
      <c r="D499" s="118"/>
      <c r="E499" s="118"/>
      <c r="F499" s="11"/>
    </row>
    <row r="500" spans="2:7" x14ac:dyDescent="0.2">
      <c r="B500" s="11"/>
      <c r="C500" s="11"/>
      <c r="D500" s="11"/>
      <c r="E500" s="11"/>
      <c r="F500" s="11"/>
      <c r="G500" s="11"/>
    </row>
    <row r="501" spans="2:7" x14ac:dyDescent="0.2">
      <c r="B501" s="118"/>
      <c r="C501" s="118"/>
      <c r="D501" s="118"/>
      <c r="E501" s="118"/>
      <c r="F501" s="118"/>
      <c r="G501" s="3"/>
    </row>
    <row r="502" spans="2:7" x14ac:dyDescent="0.2">
      <c r="B502" s="11"/>
      <c r="C502" s="11"/>
      <c r="D502" s="11"/>
      <c r="E502" s="11"/>
      <c r="F502" s="11"/>
    </row>
    <row r="503" spans="2:7" x14ac:dyDescent="0.2">
      <c r="B503" s="11"/>
      <c r="C503" s="11"/>
      <c r="D503" s="11"/>
      <c r="E503" s="11"/>
      <c r="F503" s="11"/>
    </row>
    <row r="505" spans="2:7" ht="12.75" customHeight="1" x14ac:dyDescent="0.2"/>
    <row r="508" spans="2:7" ht="12.75" customHeight="1" x14ac:dyDescent="0.2"/>
  </sheetData>
  <mergeCells count="13">
    <mergeCell ref="D198:E198"/>
    <mergeCell ref="A2:L2"/>
    <mergeCell ref="A3:L3"/>
    <mergeCell ref="A4:L4"/>
    <mergeCell ref="A9:L9"/>
    <mergeCell ref="D76:E76"/>
    <mergeCell ref="E399:F399"/>
    <mergeCell ref="B477:F477"/>
    <mergeCell ref="D207:E207"/>
    <mergeCell ref="D214:E214"/>
    <mergeCell ref="D221:E221"/>
    <mergeCell ref="D256:E256"/>
    <mergeCell ref="D268:E268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49 C210 C201:C203 C195"/>
    <dataValidation allowBlank="1" showInputMessage="1" showErrorMessage="1" prompt="Corresponde al número de la cuenta de acuerdo al Plan de Cuentas emitido por el CONAC (DOF 22/11/2010)." sqref="B149"/>
    <dataValidation allowBlank="1" showInputMessage="1" showErrorMessage="1" prompt="Características cualitativas significativas que les impacten financieramente." sqref="D149:E149 E210 E201:E203 E195"/>
    <dataValidation allowBlank="1" showInputMessage="1" showErrorMessage="1" prompt="Especificar origen de dicho recurso: Federal, Estatal, Municipal, Particulares." sqref="D195 D210 D201:D203"/>
  </dataValidations>
  <pageMargins left="0.7" right="0.7" top="0.75" bottom="0.75" header="0.3" footer="0.3"/>
  <pageSetup scale="31" orientation="portrait" r:id="rId1"/>
  <rowBreaks count="3" manualBreakCount="3">
    <brk id="147" max="16383" man="1"/>
    <brk id="271" max="16383" man="1"/>
    <brk id="4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 y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ESPINOZA CUELLAR BERTHA</cp:lastModifiedBy>
  <cp:lastPrinted>2018-04-21T18:00:37Z</cp:lastPrinted>
  <dcterms:created xsi:type="dcterms:W3CDTF">2017-08-16T18:50:09Z</dcterms:created>
  <dcterms:modified xsi:type="dcterms:W3CDTF">2018-04-21T21:49:59Z</dcterms:modified>
</cp:coreProperties>
</file>