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13_ncr:1_{C02352C3-F09B-49D2-9D30-FCC2A70572FD}" xr6:coauthVersionLast="47" xr6:coauthVersionMax="47" xr10:uidLastSave="{00000000-0000-0000-0000-000000000000}"/>
  <bookViews>
    <workbookView xWindow="-120" yWindow="-120" windowWidth="29040" windowHeight="15720" activeTab="7" xr2:uid="{745606A1-ACC3-4366-A15E-1AADFEEDCEC3}"/>
  </bookViews>
  <sheets>
    <sheet name="Notas a los Edos Financieros" sheetId="8" r:id="rId1"/>
    <sheet name="ACT" sheetId="1" r:id="rId2"/>
    <sheet name="ESF" sheetId="2" r:id="rId3"/>
    <sheet name="VHP" sheetId="3" r:id="rId4"/>
    <sheet name="EFE" sheetId="4" r:id="rId5"/>
    <sheet name="Conciliacion_Ig" sheetId="5" r:id="rId6"/>
    <sheet name="Conciliacion_Eg" sheetId="6" r:id="rId7"/>
    <sheet name="Memoria" sheetId="7" r:id="rId8"/>
  </sheets>
  <externalReferences>
    <externalReference r:id="rId9"/>
  </externalReferences>
  <definedNames>
    <definedName name="_xlnm.Print_Area" localSheetId="1">ACT!$A$1:$E$217</definedName>
    <definedName name="_xlnm.Print_Area" localSheetId="6">Conciliacion_Eg!$A$1:$C$46</definedName>
    <definedName name="_xlnm.Print_Area" localSheetId="5">Conciliacion_Ig!$A$1:$C$27</definedName>
    <definedName name="_xlnm.Print_Area" localSheetId="4">EFE!$A$1:$E$145</definedName>
    <definedName name="_xlnm.Print_Area" localSheetId="2">ESF!$A$1:$J$174</definedName>
    <definedName name="_xlnm.Print_Area" localSheetId="7">Memoria!$A$1:$J$62</definedName>
    <definedName name="_xlnm.Print_Area" localSheetId="3">VHP!$A$1:$E$39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6" l="1"/>
  <c r="C8" i="6"/>
  <c r="C40" i="6" s="1"/>
  <c r="D6" i="6"/>
  <c r="D129" i="4"/>
  <c r="C129" i="4"/>
  <c r="D121" i="4"/>
  <c r="C121" i="4"/>
  <c r="C107" i="4" s="1"/>
  <c r="C106" i="4" s="1"/>
  <c r="D119" i="4"/>
  <c r="C119" i="4"/>
  <c r="D117" i="4"/>
  <c r="C117" i="4"/>
  <c r="D111" i="4"/>
  <c r="C111" i="4"/>
  <c r="D108" i="4"/>
  <c r="C108" i="4"/>
  <c r="D104" i="4"/>
  <c r="D103" i="4" s="1"/>
  <c r="C104" i="4"/>
  <c r="C103" i="4" s="1"/>
  <c r="D97" i="4"/>
  <c r="C97" i="4"/>
  <c r="D95" i="4"/>
  <c r="D94" i="4" s="1"/>
  <c r="C95" i="4"/>
  <c r="C94" i="4" s="1"/>
  <c r="D85" i="4"/>
  <c r="C85" i="4"/>
  <c r="D79" i="4"/>
  <c r="C79" i="4"/>
  <c r="D76" i="4"/>
  <c r="C76" i="4"/>
  <c r="D67" i="4"/>
  <c r="C67" i="4"/>
  <c r="C66" i="4" s="1"/>
  <c r="D66" i="4"/>
  <c r="D63" i="4"/>
  <c r="C63" i="4"/>
  <c r="D61" i="4"/>
  <c r="C61" i="4"/>
  <c r="D59" i="4"/>
  <c r="C59" i="4"/>
  <c r="D57" i="4"/>
  <c r="D54" i="4" s="1"/>
  <c r="D49" i="4" s="1"/>
  <c r="C57" i="4"/>
  <c r="D55" i="4"/>
  <c r="C55" i="4"/>
  <c r="D51" i="4"/>
  <c r="C51" i="4"/>
  <c r="D50" i="4"/>
  <c r="C50" i="4"/>
  <c r="D38" i="4"/>
  <c r="C38" i="4"/>
  <c r="D29" i="4"/>
  <c r="C29" i="4"/>
  <c r="D21" i="4"/>
  <c r="C21" i="4"/>
  <c r="C44" i="4" s="1"/>
  <c r="E21" i="4" s="1"/>
  <c r="D16" i="4"/>
  <c r="C16" i="4"/>
  <c r="E9" i="4"/>
  <c r="C26" i="3"/>
  <c r="C22" i="3"/>
  <c r="C17" i="3"/>
  <c r="E15" i="3" s="1"/>
  <c r="E9" i="3"/>
  <c r="C167" i="2"/>
  <c r="E167" i="2" s="1"/>
  <c r="C159" i="2"/>
  <c r="C155" i="2"/>
  <c r="E155" i="2" s="1"/>
  <c r="C148" i="2"/>
  <c r="C144" i="2"/>
  <c r="C134" i="2"/>
  <c r="C127" i="2"/>
  <c r="D123" i="2"/>
  <c r="D122" i="2"/>
  <c r="D121" i="2"/>
  <c r="G120" i="2"/>
  <c r="F120" i="2"/>
  <c r="E120" i="2"/>
  <c r="C120" i="2"/>
  <c r="D119" i="2"/>
  <c r="D118" i="2"/>
  <c r="D117" i="2"/>
  <c r="D116" i="2"/>
  <c r="D115" i="2"/>
  <c r="D114" i="2"/>
  <c r="D113" i="2"/>
  <c r="D112" i="2"/>
  <c r="D111" i="2"/>
  <c r="G110" i="2"/>
  <c r="F110" i="2"/>
  <c r="E110" i="2"/>
  <c r="C110" i="2"/>
  <c r="C103" i="2"/>
  <c r="C98" i="2"/>
  <c r="E98" i="2" s="1"/>
  <c r="C92" i="2"/>
  <c r="E92" i="2" s="1"/>
  <c r="C82" i="2"/>
  <c r="F76" i="2" s="1"/>
  <c r="E76" i="2"/>
  <c r="D76" i="2"/>
  <c r="C76" i="2"/>
  <c r="E64" i="2"/>
  <c r="D64" i="2"/>
  <c r="C64" i="2"/>
  <c r="E56" i="2"/>
  <c r="D56" i="2"/>
  <c r="C56" i="2"/>
  <c r="E50" i="2"/>
  <c r="E46" i="2"/>
  <c r="C41" i="2"/>
  <c r="E41" i="2" s="1"/>
  <c r="C32" i="2"/>
  <c r="E32" i="2" s="1"/>
  <c r="H20" i="2"/>
  <c r="H15" i="2"/>
  <c r="E9" i="2"/>
  <c r="C211" i="1"/>
  <c r="C200" i="1"/>
  <c r="C194" i="1"/>
  <c r="C191" i="1"/>
  <c r="C182" i="1"/>
  <c r="C178" i="1"/>
  <c r="C176" i="1"/>
  <c r="C173" i="1"/>
  <c r="C170" i="1"/>
  <c r="C167" i="1"/>
  <c r="C163" i="1"/>
  <c r="C160" i="1"/>
  <c r="C157" i="1"/>
  <c r="C156" i="1" s="1"/>
  <c r="C153" i="1"/>
  <c r="C147" i="1"/>
  <c r="C145" i="1"/>
  <c r="C142" i="1"/>
  <c r="C138" i="1"/>
  <c r="C133" i="1"/>
  <c r="C130" i="1"/>
  <c r="C127" i="1"/>
  <c r="C124" i="1"/>
  <c r="C113" i="1"/>
  <c r="C103" i="1"/>
  <c r="C96" i="1"/>
  <c r="C83" i="1"/>
  <c r="C81" i="1"/>
  <c r="C79" i="1"/>
  <c r="C73" i="1"/>
  <c r="C70" i="1"/>
  <c r="C69" i="1" s="1"/>
  <c r="C64" i="1"/>
  <c r="C58" i="1"/>
  <c r="C48" i="1"/>
  <c r="C39" i="1"/>
  <c r="C36" i="1"/>
  <c r="C30" i="1"/>
  <c r="C27" i="1"/>
  <c r="C21" i="1"/>
  <c r="C11" i="1"/>
  <c r="C10" i="1" s="1"/>
  <c r="E144" i="2" l="1"/>
  <c r="H110" i="2"/>
  <c r="F56" i="2"/>
  <c r="D107" i="4"/>
  <c r="D106" i="4" s="1"/>
  <c r="D139" i="4" s="1"/>
  <c r="D44" i="4"/>
  <c r="C54" i="4"/>
  <c r="C49" i="4" s="1"/>
  <c r="D120" i="2"/>
  <c r="E127" i="2"/>
  <c r="D110" i="2"/>
  <c r="C123" i="1"/>
  <c r="C95" i="1"/>
  <c r="C166" i="1"/>
  <c r="C57" i="1"/>
  <c r="C9" i="1" s="1"/>
  <c r="E9" i="1" s="1"/>
  <c r="C181" i="1"/>
  <c r="C210" i="1"/>
  <c r="E48" i="4" l="1"/>
  <c r="C139" i="4"/>
  <c r="C94" i="1"/>
  <c r="D205" i="1" l="1"/>
  <c r="D198" i="1"/>
  <c r="D184" i="1"/>
  <c r="D143" i="1"/>
  <c r="D111" i="1"/>
  <c r="D155" i="1"/>
  <c r="D117" i="1"/>
  <c r="D203" i="1"/>
  <c r="D196" i="1"/>
  <c r="D190" i="1"/>
  <c r="D182" i="1"/>
  <c r="D177" i="1"/>
  <c r="D171" i="1"/>
  <c r="D154" i="1"/>
  <c r="D147" i="1"/>
  <c r="D135" i="1"/>
  <c r="D129" i="1"/>
  <c r="D116" i="1"/>
  <c r="D109" i="1"/>
  <c r="D102" i="1"/>
  <c r="D202" i="1"/>
  <c r="D195" i="1"/>
  <c r="D189" i="1"/>
  <c r="D176" i="1"/>
  <c r="D170" i="1"/>
  <c r="D165" i="1"/>
  <c r="D159" i="1"/>
  <c r="D153" i="1"/>
  <c r="D141" i="1"/>
  <c r="D134" i="1"/>
  <c r="D128" i="1"/>
  <c r="D115" i="1"/>
  <c r="D108" i="1"/>
  <c r="D101" i="1"/>
  <c r="D169" i="1"/>
  <c r="D145" i="1"/>
  <c r="D139" i="1"/>
  <c r="D121" i="1"/>
  <c r="D106" i="1"/>
  <c r="D150" i="1"/>
  <c r="D125" i="1"/>
  <c r="D104" i="1"/>
  <c r="D161" i="1"/>
  <c r="D137" i="1"/>
  <c r="D118" i="1"/>
  <c r="D183" i="1"/>
  <c r="D160" i="1"/>
  <c r="D110" i="1"/>
  <c r="D209" i="1"/>
  <c r="D201" i="1"/>
  <c r="D188" i="1"/>
  <c r="D164" i="1"/>
  <c r="D158" i="1"/>
  <c r="D146" i="1"/>
  <c r="D140" i="1"/>
  <c r="D122" i="1"/>
  <c r="D114" i="1"/>
  <c r="D107" i="1"/>
  <c r="D100" i="1"/>
  <c r="E94" i="1"/>
  <c r="D187" i="1"/>
  <c r="D157" i="1"/>
  <c r="D99" i="1"/>
  <c r="D162" i="1"/>
  <c r="D131" i="1"/>
  <c r="D97" i="1"/>
  <c r="D149" i="1"/>
  <c r="D204" i="1"/>
  <c r="D136" i="1"/>
  <c r="D208" i="1"/>
  <c r="D200" i="1"/>
  <c r="D175" i="1"/>
  <c r="D163" i="1"/>
  <c r="D152" i="1"/>
  <c r="D113" i="1"/>
  <c r="D112" i="1"/>
  <c r="D148" i="1"/>
  <c r="D207" i="1"/>
  <c r="D193" i="1"/>
  <c r="D186" i="1"/>
  <c r="D180" i="1"/>
  <c r="D174" i="1"/>
  <c r="D168" i="1"/>
  <c r="D151" i="1"/>
  <c r="D132" i="1"/>
  <c r="D126" i="1"/>
  <c r="D120" i="1"/>
  <c r="D105" i="1"/>
  <c r="D98" i="1"/>
  <c r="D212" i="1"/>
  <c r="D206" i="1"/>
  <c r="D199" i="1"/>
  <c r="D192" i="1"/>
  <c r="D185" i="1"/>
  <c r="D179" i="1"/>
  <c r="D144" i="1"/>
  <c r="D119" i="1"/>
  <c r="D197" i="1"/>
  <c r="D172" i="1"/>
  <c r="D142" i="1"/>
  <c r="D138" i="1"/>
  <c r="D156" i="1"/>
  <c r="D96" i="1"/>
  <c r="D194" i="1"/>
  <c r="D178" i="1"/>
  <c r="D124" i="1"/>
  <c r="D95" i="1"/>
  <c r="D130" i="1"/>
  <c r="D133" i="1"/>
  <c r="D191" i="1"/>
  <c r="D173" i="1"/>
  <c r="D211" i="1"/>
  <c r="D127" i="1"/>
  <c r="D166" i="1"/>
  <c r="D103" i="1"/>
  <c r="D123" i="1"/>
  <c r="D167" i="1"/>
  <c r="D181" i="1"/>
  <c r="D210" i="1"/>
</calcChain>
</file>

<file path=xl/sharedStrings.xml><?xml version="1.0" encoding="utf-8"?>
<sst xmlns="http://schemas.openxmlformats.org/spreadsheetml/2006/main" count="871" uniqueCount="603">
  <si>
    <t>SISTEMA AVANZADO DE BACHILLERATO Y EDUCACION SUPERIOR EN EL ESTADO DE GTO.</t>
  </si>
  <si>
    <t>Ejercicio:</t>
  </si>
  <si>
    <t>Notas de Desglose Estado de Actividades</t>
  </si>
  <si>
    <t>Periodicidad:</t>
  </si>
  <si>
    <t>Trimestral</t>
  </si>
  <si>
    <t>Del 1 de Enero al 31 de Marzo de 2026</t>
  </si>
  <si>
    <t>Corte:</t>
  </si>
  <si>
    <t>(Cifras en Pesos)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</si>
  <si>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</si>
  <si>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</si>
  <si>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</si>
  <si>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</si>
  <si>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</si>
  <si>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</si>
  <si>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</si>
  <si>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</si>
  <si>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</si>
  <si>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</si>
  <si>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</si>
  <si>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</si>
  <si>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</si>
  <si>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</si>
  <si>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</si>
  <si>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</si>
  <si>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</si>
  <si>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</si>
  <si>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</si>
  <si>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</si>
  <si>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</si>
  <si>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</si>
  <si>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</si>
  <si>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</si>
  <si>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</si>
  <si>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</si>
  <si>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</si>
  <si>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</si>
  <si>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</si>
  <si>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</si>
  <si>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</si>
  <si>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</si>
  <si>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</si>
  <si>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</si>
  <si>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</si>
  <si>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</si>
  <si>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</si>
  <si>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</si>
  <si>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</si>
  <si>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</si>
  <si>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</si>
  <si>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</si>
  <si>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</si>
  <si>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</si>
  <si>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</si>
  <si>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</si>
  <si>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</si>
  <si>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</si>
  <si>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</si>
  <si>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</si>
  <si>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</si>
  <si>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</si>
  <si>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</si>
  <si>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</si>
  <si>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</si>
  <si>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</si>
  <si>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</si>
  <si>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</si>
  <si>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</si>
  <si>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</si>
  <si>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</si>
  <si>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</si>
  <si>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</si>
  <si>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</si>
  <si>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</si>
  <si>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</si>
  <si>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</si>
  <si>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</si>
  <si>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</si>
  <si>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</si>
  <si>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</si>
  <si>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</si>
  <si>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</si>
  <si>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</si>
  <si>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</si>
  <si>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</si>
  <si>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</si>
  <si>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</si>
  <si>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</si>
  <si>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</si>
  <si>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</si>
  <si>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</si>
  <si>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</si>
  <si>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</si>
  <si>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</si>
  <si>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</si>
  <si>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</si>
  <si>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</si>
  <si>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</si>
  <si>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</si>
  <si>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</si>
  <si>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</si>
  <si>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</si>
  <si>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</si>
  <si>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</si>
  <si>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</si>
  <si>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</si>
  <si>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</si>
  <si>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</si>
  <si>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</si>
  <si>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</si>
  <si>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</si>
  <si>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</si>
  <si>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</si>
  <si>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</si>
  <si>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</si>
  <si>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</si>
  <si>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</si>
  <si>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</si>
  <si>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</si>
  <si>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</si>
  <si>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</si>
  <si>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</si>
  <si>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</si>
  <si>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</si>
  <si>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</si>
  <si>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</si>
  <si>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</si>
  <si>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</si>
  <si>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</si>
  <si>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</si>
  <si>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</si>
  <si>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</si>
  <si>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</si>
  <si>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</si>
  <si>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</si>
  <si>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</si>
  <si>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</si>
  <si>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</si>
  <si>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</si>
  <si>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</si>
  <si>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</si>
  <si>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</si>
  <si>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</si>
  <si>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</si>
  <si>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</si>
  <si>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</si>
  <si>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</si>
  <si>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</si>
  <si>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</si>
  <si>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</si>
  <si>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</si>
  <si>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</si>
  <si>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</si>
  <si>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</si>
  <si>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</si>
  <si>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</si>
  <si>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</si>
  <si>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</si>
  <si>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</si>
  <si>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</si>
  <si>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</si>
  <si>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</si>
  <si>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</si>
  <si>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</si>
  <si>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</si>
  <si>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</si>
  <si>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</si>
  <si>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</si>
  <si>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</si>
  <si>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</si>
  <si>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</si>
  <si>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</si>
  <si>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</si>
  <si>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</si>
  <si>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</si>
  <si>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</si>
  <si>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</si>
  <si>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</si>
  <si>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</si>
  <si>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</si>
  <si>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</si>
  <si>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</si>
  <si>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</si>
  <si>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</si>
  <si>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</si>
  <si>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</si>
  <si>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</si>
  <si>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</si>
  <si>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</si>
  <si>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</si>
  <si>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</si>
  <si>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</si>
  <si>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</si>
  <si>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</si>
  <si>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</si>
  <si>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</si>
  <si>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</si>
  <si>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</si>
  <si>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</si>
  <si>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</si>
  <si>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</si>
  <si>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</si>
  <si>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</si>
  <si>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</si>
  <si>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</si>
  <si>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</si>
  <si>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</si>
  <si>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</si>
  <si>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</si>
  <si>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</si>
  <si>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</si>
  <si>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</si>
  <si>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</si>
  <si>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</si>
  <si>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</si>
  <si>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</si>
  <si>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</si>
  <si>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</si>
  <si>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</si>
  <si>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</si>
  <si>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</si>
  <si>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</si>
  <si>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</si>
  <si>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</si>
  <si>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</si>
  <si>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</si>
  <si>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</si>
  <si>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</si>
  <si>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</si>
  <si>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</si>
  <si>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</si>
  <si>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</si>
  <si>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</si>
  <si>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</si>
  <si>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</si>
  <si>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</si>
  <si>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</si>
  <si>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</si>
  <si>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</si>
  <si>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</si>
  <si>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</si>
  <si>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</si>
  <si>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</si>
  <si>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</si>
  <si>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</si>
  <si>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</si>
  <si>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</si>
  <si>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</si>
  <si>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</si>
  <si>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</si>
  <si>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</si>
  <si>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</si>
  <si>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</si>
  <si>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</si>
  <si>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</si>
  <si>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</si>
  <si>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</si>
  <si>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</si>
  <si>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</si>
  <si>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</si>
  <si>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</si>
  <si>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</si>
  <si>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</si>
  <si>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</si>
  <si>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</si>
  <si>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</si>
  <si>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</si>
  <si>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</si>
  <si>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</si>
  <si>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</si>
  <si>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</si>
  <si>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</si>
  <si>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</si>
  <si>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</si>
  <si>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</si>
  <si>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</si>
  <si>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</si>
  <si>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</si>
  <si>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</si>
  <si>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</si>
  <si>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</si>
  <si>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</si>
  <si>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</si>
  <si>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</si>
  <si>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</si>
  <si>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</si>
  <si>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</si>
  <si>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</si>
  <si>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</si>
  <si>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</si>
  <si>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</si>
  <si>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</si>
  <si>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</si>
  <si>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</si>
  <si>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</si>
  <si>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</si>
  <si>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</si>
  <si>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</si>
  <si>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</si>
  <si>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</si>
  <si>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</si>
  <si>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</si>
  <si>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</si>
  <si>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</si>
  <si>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</si>
  <si>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</si>
  <si>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</si>
  <si>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</si>
  <si>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</si>
  <si>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</si>
  <si>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</si>
  <si>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</si>
  <si>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</si>
  <si>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</si>
  <si>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</si>
  <si>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</si>
  <si>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</si>
  <si>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</si>
  <si>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</si>
  <si>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</si>
  <si>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</si>
  <si>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</si>
  <si>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</si>
  <si>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</si>
  <si>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</si>
  <si>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</si>
  <si>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</si>
  <si>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</si>
  <si>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</si>
  <si>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</si>
  <si>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</si>
  <si>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</si>
  <si>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</si>
  <si>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</si>
  <si>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</si>
  <si>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</si>
  <si>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</si>
  <si>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</si>
  <si>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</si>
  <si>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</si>
  <si>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</si>
  <si>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</si>
  <si>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</si>
  <si>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</si>
  <si>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</si>
  <si>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</si>
  <si>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</si>
  <si>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</si>
  <si>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</si>
  <si>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</si>
  <si>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</si>
  <si>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</si>
  <si>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</si>
  <si>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</si>
  <si>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</si>
  <si>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</si>
  <si>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</si>
  <si>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</si>
  <si>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</si>
  <si>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</si>
  <si>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</si>
  <si>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</si>
  <si>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</si>
  <si>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</si>
  <si>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</si>
  <si>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</si>
  <si>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</si>
  <si>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</si>
  <si>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</si>
  <si>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</si>
  <si>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</si>
  <si>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</si>
  <si>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</si>
  <si>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</si>
  <si>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</si>
  <si>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</si>
  <si>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</si>
  <si>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</si>
  <si>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</si>
  <si>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</si>
  <si>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</si>
  <si>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</si>
  <si>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</si>
  <si>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</si>
  <si>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</si>
  <si>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</si>
  <si>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</si>
  <si>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</si>
  <si>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</si>
  <si>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</si>
  <si>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</si>
  <si>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</si>
  <si>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</si>
  <si>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</si>
  <si>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</si>
  <si>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</si>
  <si>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</si>
  <si>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</si>
  <si>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</si>
  <si>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</si>
  <si>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</si>
  <si>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</si>
  <si>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</si>
  <si>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</si>
  <si>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</si>
  <si>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</si>
  <si>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</si>
  <si>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</si>
  <si>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</si>
  <si>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</si>
  <si>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</si>
  <si>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</si>
  <si>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</si>
  <si>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</si>
  <si>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</si>
  <si>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</si>
  <si>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</si>
  <si>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</si>
  <si>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</si>
  <si>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</si>
  <si>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</si>
  <si>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</si>
  <si>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</si>
  <si>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</si>
  <si>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</si>
  <si>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</si>
  <si>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</si>
  <si>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</si>
  <si>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</si>
  <si>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</si>
  <si>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</si>
  <si>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</si>
  <si>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</si>
  <si>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</si>
  <si>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</si>
  <si>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</si>
  <si>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</si>
  <si>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</si>
  <si>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</si>
  <si>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</si>
  <si>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</si>
  <si>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</si>
  <si>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</si>
  <si>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</si>
  <si>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</si>
  <si>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</si>
  <si>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</si>
  <si>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</si>
  <si>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</si>
  <si>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</si>
  <si>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</si>
  <si>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</si>
  <si>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</si>
  <si>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2.7</t>
  </si>
  <si>
    <t>2.8</t>
  </si>
  <si>
    <t>2.9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</si>
  <si>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</si>
  <si>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</si>
  <si>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</si>
  <si>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</si>
  <si>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</si>
  <si>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</si>
  <si>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</si>
  <si>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</si>
  <si>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</si>
  <si>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</si>
  <si>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</si>
  <si>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</si>
  <si>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</si>
  <si>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</si>
  <si>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</si>
  <si>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</si>
  <si>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</si>
  <si>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</si>
  <si>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</si>
  <si>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</si>
  <si>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</si>
  <si>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</si>
  <si>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</si>
  <si>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</si>
  <si>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</si>
  <si>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</si>
  <si>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</si>
  <si>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</si>
  <si>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</si>
  <si>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</si>
  <si>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</si>
  <si>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</si>
  <si>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</si>
  <si>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</si>
  <si>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</si>
  <si>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Del 1 de Enero al 31 de Enero de 2026</t>
  </si>
  <si>
    <t>Valores en Custodia</t>
  </si>
  <si>
    <t>Tasa</t>
  </si>
  <si>
    <t>Vencimiento</t>
  </si>
  <si>
    <t>Tipo de Contrato</t>
  </si>
  <si>
    <t>Saldo Inicial</t>
  </si>
  <si>
    <t>Cargos del Período</t>
  </si>
  <si>
    <t>Abonos del Período</t>
  </si>
  <si>
    <t>Saldo Final</t>
  </si>
  <si>
    <t>CUENTAS DE ORDEN CONTABLES</t>
  </si>
  <si>
    <t>SIN INFORMACIÓN QUE REVELAR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</si>
  <si>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</si>
  <si>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</si>
  <si>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</si>
  <si>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</si>
  <si>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</si>
  <si>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</si>
  <si>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</si>
  <si>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</si>
  <si>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</si>
  <si>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</si>
  <si>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</si>
  <si>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</si>
  <si>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</si>
  <si>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</si>
  <si>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</si>
  <si>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</si>
  <si>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</si>
  <si>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</si>
  <si>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</si>
  <si>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</si>
  <si>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</si>
  <si>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</si>
  <si>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</si>
  <si>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</si>
  <si>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</si>
  <si>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</si>
  <si>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</si>
  <si>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</si>
  <si>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</si>
  <si>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</si>
  <si>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</si>
  <si>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</si>
  <si>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</si>
  <si>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</si>
  <si>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</si>
  <si>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</si>
  <si>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</si>
  <si>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</si>
  <si>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</si>
  <si>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Ejercicio</t>
  </si>
  <si>
    <t>Notas de Desglose y Memoria</t>
  </si>
  <si>
    <t>Periodicidad</t>
  </si>
  <si>
    <t>Corte</t>
  </si>
  <si>
    <t>NOTAS</t>
  </si>
  <si>
    <t>DESCRIPCIÓN</t>
  </si>
  <si>
    <t>I. NOTAS DE DESGLOSE:</t>
  </si>
  <si>
    <t>INFORMACION CONTABLE</t>
  </si>
  <si>
    <t>ACT-01</t>
  </si>
  <si>
    <t>ACT-02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</si>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</sst>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0000000"/>
    <numFmt numFmtId="166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sz val="11"/>
      <color theme="1"/>
      <name val="Garamond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sz val="11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</cellStyleXfs>
  <cellXfs count="207">
    <xf numFmtId="0" fontId="0" fillId="0" borderId="0" xfId="0"/>
    <xf numFmtId="0" fontId="3" fillId="2" borderId="0" xfId="2" applyFont="1" applyFill="1" applyAlignment="1">
      <alignment horizontal="right" vertical="center"/>
    </xf>
    <xf numFmtId="0" fontId="4" fillId="2" borderId="0" xfId="2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/>
    <xf numFmtId="0" fontId="5" fillId="0" borderId="0" xfId="2" applyFont="1"/>
    <xf numFmtId="0" fontId="6" fillId="3" borderId="0" xfId="3" applyFont="1" applyFill="1"/>
    <xf numFmtId="0" fontId="7" fillId="4" borderId="0" xfId="3" applyFont="1" applyFill="1"/>
    <xf numFmtId="0" fontId="7" fillId="4" borderId="0" xfId="3" applyFont="1" applyFill="1" applyAlignment="1">
      <alignment horizontal="center"/>
    </xf>
    <xf numFmtId="0" fontId="7" fillId="4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/>
    <xf numFmtId="3" fontId="4" fillId="0" borderId="0" xfId="3" applyNumberFormat="1" applyFont="1"/>
    <xf numFmtId="9" fontId="8" fillId="0" borderId="0" xfId="1" applyFont="1"/>
    <xf numFmtId="0" fontId="5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0" fontId="8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3" fontId="5" fillId="0" borderId="0" xfId="3" applyNumberFormat="1" applyFont="1"/>
    <xf numFmtId="9" fontId="4" fillId="0" borderId="0" xfId="3" applyNumberFormat="1" applyFont="1"/>
    <xf numFmtId="9" fontId="8" fillId="0" borderId="0" xfId="3" applyNumberFormat="1" applyFont="1"/>
    <xf numFmtId="0" fontId="5" fillId="5" borderId="0" xfId="2" applyFont="1" applyFill="1"/>
    <xf numFmtId="0" fontId="7" fillId="4" borderId="0" xfId="2" applyFont="1" applyFill="1"/>
    <xf numFmtId="0" fontId="5" fillId="0" borderId="0" xfId="2" applyFont="1" applyAlignment="1">
      <alignment horizontal="center"/>
    </xf>
    <xf numFmtId="3" fontId="5" fillId="0" borderId="0" xfId="2" applyNumberFormat="1" applyFont="1"/>
    <xf numFmtId="3" fontId="5" fillId="6" borderId="0" xfId="2" applyNumberFormat="1" applyFont="1" applyFill="1"/>
    <xf numFmtId="0" fontId="7" fillId="7" borderId="0" xfId="2" applyFont="1" applyFill="1"/>
    <xf numFmtId="0" fontId="6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5" fillId="5" borderId="0" xfId="0" applyFont="1" applyFill="1"/>
    <xf numFmtId="0" fontId="3" fillId="2" borderId="0" xfId="4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5" fillId="0" borderId="0" xfId="4" applyFont="1"/>
    <xf numFmtId="0" fontId="6" fillId="3" borderId="0" xfId="4" applyFont="1" applyFill="1" applyAlignment="1">
      <alignment horizontal="center" vertical="center"/>
    </xf>
    <xf numFmtId="0" fontId="6" fillId="3" borderId="0" xfId="4" applyFont="1" applyFill="1"/>
    <xf numFmtId="0" fontId="5" fillId="5" borderId="0" xfId="4" applyFont="1" applyFill="1"/>
    <xf numFmtId="0" fontId="7" fillId="4" borderId="0" xfId="4" applyFont="1" applyFill="1"/>
    <xf numFmtId="0" fontId="5" fillId="0" borderId="0" xfId="4" applyFont="1" applyAlignment="1">
      <alignment horizontal="center"/>
    </xf>
    <xf numFmtId="3" fontId="5" fillId="0" borderId="0" xfId="4" applyNumberFormat="1" applyFont="1"/>
    <xf numFmtId="0" fontId="5" fillId="5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4" fontId="5" fillId="5" borderId="0" xfId="4" applyNumberFormat="1" applyFont="1" applyFill="1"/>
    <xf numFmtId="0" fontId="6" fillId="0" borderId="0" xfId="4" applyFont="1"/>
    <xf numFmtId="0" fontId="7" fillId="4" borderId="0" xfId="4" applyFont="1" applyFill="1" applyAlignment="1">
      <alignment horizontal="center"/>
    </xf>
    <xf numFmtId="0" fontId="7" fillId="0" borderId="0" xfId="4" applyFont="1"/>
    <xf numFmtId="0" fontId="3" fillId="0" borderId="0" xfId="4" applyFont="1" applyAlignment="1">
      <alignment horizontal="center"/>
    </xf>
    <xf numFmtId="0" fontId="3" fillId="0" borderId="0" xfId="4" applyFont="1"/>
    <xf numFmtId="3" fontId="3" fillId="0" borderId="0" xfId="4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4" applyFont="1" applyAlignment="1">
      <alignment horizontal="left" indent="1"/>
    </xf>
    <xf numFmtId="0" fontId="3" fillId="0" borderId="0" xfId="5" applyFont="1" applyAlignment="1">
      <alignment horizontal="center"/>
    </xf>
    <xf numFmtId="0" fontId="3" fillId="0" borderId="0" xfId="5" applyFont="1"/>
    <xf numFmtId="3" fontId="3" fillId="0" borderId="0" xfId="6" applyNumberFormat="1" applyFont="1" applyFill="1"/>
    <xf numFmtId="0" fontId="10" fillId="0" borderId="0" xfId="0" applyFont="1"/>
    <xf numFmtId="0" fontId="9" fillId="0" borderId="0" xfId="0" applyFont="1"/>
    <xf numFmtId="0" fontId="5" fillId="0" borderId="0" xfId="5" applyFont="1" applyAlignment="1">
      <alignment horizontal="center"/>
    </xf>
    <xf numFmtId="0" fontId="5" fillId="0" borderId="0" xfId="5" applyFont="1"/>
    <xf numFmtId="3" fontId="5" fillId="0" borderId="0" xfId="6" applyNumberFormat="1" applyFont="1" applyFill="1"/>
    <xf numFmtId="0" fontId="4" fillId="0" borderId="0" xfId="4" applyFont="1"/>
    <xf numFmtId="0" fontId="3" fillId="0" borderId="0" xfId="5" applyFont="1" applyAlignment="1">
      <alignment horizontal="left" indent="1"/>
    </xf>
    <xf numFmtId="3" fontId="3" fillId="0" borderId="0" xfId="7" applyNumberFormat="1" applyFont="1" applyFill="1"/>
    <xf numFmtId="3" fontId="5" fillId="0" borderId="0" xfId="7" applyNumberFormat="1" applyFont="1" applyFill="1"/>
    <xf numFmtId="0" fontId="4" fillId="0" borderId="0" xfId="5" applyFont="1"/>
    <xf numFmtId="3" fontId="3" fillId="0" borderId="0" xfId="5" applyNumberFormat="1" applyFont="1"/>
    <xf numFmtId="0" fontId="8" fillId="0" borderId="0" xfId="5" applyFont="1"/>
    <xf numFmtId="3" fontId="5" fillId="0" borderId="0" xfId="5" applyNumberFormat="1" applyFont="1"/>
    <xf numFmtId="0" fontId="3" fillId="0" borderId="0" xfId="0" applyFont="1" applyAlignment="1">
      <alignment horizontal="left"/>
    </xf>
    <xf numFmtId="3" fontId="10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8" fillId="0" borderId="0" xfId="4" applyFont="1"/>
    <xf numFmtId="3" fontId="9" fillId="0" borderId="0" xfId="5" applyNumberFormat="1" applyFont="1" applyAlignment="1" applyProtection="1">
      <alignment vertical="top"/>
      <protection locked="0"/>
    </xf>
    <xf numFmtId="0" fontId="3" fillId="0" borderId="0" xfId="4" quotePrefix="1" applyFont="1" applyAlignment="1">
      <alignment horizontal="left" indent="1"/>
    </xf>
    <xf numFmtId="0" fontId="9" fillId="0" borderId="0" xfId="11" applyFont="1"/>
    <xf numFmtId="0" fontId="3" fillId="11" borderId="11" xfId="11" applyFont="1" applyFill="1" applyBorder="1" applyAlignment="1">
      <alignment horizontal="center" vertical="center" wrapText="1"/>
    </xf>
    <xf numFmtId="0" fontId="3" fillId="11" borderId="9" xfId="11" applyFont="1" applyFill="1" applyBorder="1" applyAlignment="1">
      <alignment vertical="center"/>
    </xf>
    <xf numFmtId="3" fontId="3" fillId="11" borderId="11" xfId="11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/>
    <xf numFmtId="0" fontId="3" fillId="0" borderId="12" xfId="11" applyFont="1" applyBorder="1" applyAlignment="1">
      <alignment vertical="center"/>
    </xf>
    <xf numFmtId="0" fontId="3" fillId="0" borderId="12" xfId="11" applyFont="1" applyBorder="1" applyAlignment="1">
      <alignment horizontal="right" vertical="center"/>
    </xf>
    <xf numFmtId="0" fontId="3" fillId="0" borderId="9" xfId="11" applyFont="1" applyBorder="1" applyAlignment="1">
      <alignment vertical="center"/>
    </xf>
    <xf numFmtId="3" fontId="3" fillId="0" borderId="11" xfId="11" applyNumberFormat="1" applyFont="1" applyBorder="1" applyAlignment="1">
      <alignment horizontal="right" vertical="center" wrapText="1" indent="1"/>
    </xf>
    <xf numFmtId="0" fontId="8" fillId="0" borderId="9" xfId="11" applyFont="1" applyBorder="1" applyAlignment="1">
      <alignment vertical="center"/>
    </xf>
    <xf numFmtId="0" fontId="8" fillId="0" borderId="12" xfId="11" applyFont="1" applyBorder="1" applyAlignment="1">
      <alignment horizontal="left" vertical="center" indent="1"/>
    </xf>
    <xf numFmtId="3" fontId="5" fillId="0" borderId="11" xfId="11" applyNumberFormat="1" applyFont="1" applyBorder="1" applyAlignment="1">
      <alignment horizontal="right" vertical="center" wrapText="1" indent="1"/>
    </xf>
    <xf numFmtId="0" fontId="9" fillId="0" borderId="9" xfId="11" applyFont="1" applyBorder="1"/>
    <xf numFmtId="0" fontId="5" fillId="0" borderId="10" xfId="11" applyFont="1" applyBorder="1" applyAlignment="1">
      <alignment horizontal="left" vertical="center" wrapText="1" indent="1"/>
    </xf>
    <xf numFmtId="0" fontId="5" fillId="0" borderId="9" xfId="11" applyFont="1" applyBorder="1" applyAlignment="1">
      <alignment horizontal="left" vertical="center"/>
    </xf>
    <xf numFmtId="0" fontId="5" fillId="0" borderId="12" xfId="11" applyFont="1" applyBorder="1" applyAlignment="1">
      <alignment horizontal="left" vertical="center" indent="1"/>
    </xf>
    <xf numFmtId="0" fontId="5" fillId="0" borderId="12" xfId="11" applyFont="1" applyBorder="1" applyAlignment="1">
      <alignment horizontal="left" vertical="center" wrapText="1"/>
    </xf>
    <xf numFmtId="4" fontId="5" fillId="0" borderId="12" xfId="11" applyNumberFormat="1" applyFont="1" applyBorder="1" applyAlignment="1">
      <alignment horizontal="right" vertical="center" wrapText="1" indent="1"/>
    </xf>
    <xf numFmtId="0" fontId="8" fillId="0" borderId="9" xfId="11" applyFont="1" applyBorder="1" applyAlignment="1">
      <alignment horizontal="left" vertical="center"/>
    </xf>
    <xf numFmtId="0" fontId="8" fillId="0" borderId="9" xfId="11" applyFont="1" applyBorder="1" applyAlignment="1">
      <alignment horizontal="left"/>
    </xf>
    <xf numFmtId="3" fontId="5" fillId="0" borderId="11" xfId="11" applyNumberFormat="1" applyFont="1" applyBorder="1" applyAlignment="1">
      <alignment horizontal="right" vertical="center" indent="1"/>
    </xf>
    <xf numFmtId="0" fontId="5" fillId="0" borderId="12" xfId="11" applyFont="1" applyBorder="1" applyAlignment="1">
      <alignment horizontal="left" vertical="center"/>
    </xf>
    <xf numFmtId="4" fontId="5" fillId="0" borderId="2" xfId="11" applyNumberFormat="1" applyFont="1" applyBorder="1" applyAlignment="1">
      <alignment horizontal="right" vertical="center" indent="1"/>
    </xf>
    <xf numFmtId="0" fontId="3" fillId="11" borderId="11" xfId="11" applyFont="1" applyFill="1" applyBorder="1" applyAlignment="1">
      <alignment vertical="center"/>
    </xf>
    <xf numFmtId="165" fontId="9" fillId="0" borderId="0" xfId="11" applyNumberFormat="1" applyFont="1"/>
    <xf numFmtId="0" fontId="9" fillId="0" borderId="0" xfId="11" applyFont="1" applyAlignment="1">
      <alignment horizontal="center" vertical="center"/>
    </xf>
    <xf numFmtId="0" fontId="3" fillId="11" borderId="6" xfId="11" applyFont="1" applyFill="1" applyBorder="1" applyAlignment="1">
      <alignment vertical="center"/>
    </xf>
    <xf numFmtId="3" fontId="3" fillId="11" borderId="11" xfId="11" applyNumberFormat="1" applyFont="1" applyFill="1" applyBorder="1" applyAlignment="1">
      <alignment horizontal="right" vertical="center"/>
    </xf>
    <xf numFmtId="166" fontId="9" fillId="0" borderId="0" xfId="12" applyFont="1"/>
    <xf numFmtId="4" fontId="3" fillId="0" borderId="10" xfId="11" applyNumberFormat="1" applyFont="1" applyBorder="1" applyAlignment="1">
      <alignment horizontal="right" vertical="center"/>
    </xf>
    <xf numFmtId="0" fontId="3" fillId="0" borderId="10" xfId="11" applyFont="1" applyBorder="1" applyAlignment="1">
      <alignment vertical="center"/>
    </xf>
    <xf numFmtId="49" fontId="8" fillId="0" borderId="9" xfId="11" applyNumberFormat="1" applyFont="1" applyBorder="1" applyAlignment="1">
      <alignment vertical="center"/>
    </xf>
    <xf numFmtId="0" fontId="8" fillId="0" borderId="10" xfId="11" applyFont="1" applyBorder="1" applyAlignment="1">
      <alignment horizontal="left" vertical="center" indent="1"/>
    </xf>
    <xf numFmtId="3" fontId="8" fillId="0" borderId="11" xfId="11" applyNumberFormat="1" applyFont="1" applyBorder="1" applyAlignment="1">
      <alignment horizontal="right" vertical="center" wrapText="1" indent="1"/>
    </xf>
    <xf numFmtId="49" fontId="8" fillId="0" borderId="9" xfId="11" applyNumberFormat="1" applyFont="1" applyBorder="1"/>
    <xf numFmtId="0" fontId="8" fillId="0" borderId="10" xfId="11" applyFont="1" applyBorder="1" applyAlignment="1">
      <alignment horizontal="left" vertical="center" wrapText="1" indent="1"/>
    </xf>
    <xf numFmtId="0" fontId="8" fillId="0" borderId="9" xfId="11" applyFont="1" applyBorder="1"/>
    <xf numFmtId="0" fontId="8" fillId="0" borderId="12" xfId="11" applyFont="1" applyBorder="1" applyAlignment="1">
      <alignment vertical="center"/>
    </xf>
    <xf numFmtId="4" fontId="8" fillId="0" borderId="10" xfId="11" applyNumberFormat="1" applyFont="1" applyBorder="1" applyAlignment="1">
      <alignment horizontal="right" vertical="center"/>
    </xf>
    <xf numFmtId="0" fontId="4" fillId="0" borderId="9" xfId="11" applyFont="1" applyBorder="1" applyAlignment="1">
      <alignment vertical="center"/>
    </xf>
    <xf numFmtId="0" fontId="4" fillId="0" borderId="10" xfId="11" applyFont="1" applyBorder="1" applyAlignment="1">
      <alignment vertical="center"/>
    </xf>
    <xf numFmtId="3" fontId="4" fillId="0" borderId="11" xfId="11" applyNumberFormat="1" applyFont="1" applyBorder="1" applyAlignment="1">
      <alignment horizontal="right" vertical="center" wrapText="1" indent="1"/>
    </xf>
    <xf numFmtId="3" fontId="8" fillId="0" borderId="11" xfId="11" applyNumberFormat="1" applyFont="1" applyBorder="1" applyAlignment="1">
      <alignment horizontal="right" vertical="center" indent="1"/>
    </xf>
    <xf numFmtId="0" fontId="5" fillId="0" borderId="12" xfId="11" applyFont="1" applyBorder="1" applyAlignment="1">
      <alignment vertical="center"/>
    </xf>
    <xf numFmtId="4" fontId="5" fillId="0" borderId="10" xfId="11" applyNumberFormat="1" applyFont="1" applyBorder="1" applyAlignment="1">
      <alignment horizontal="right" vertical="center"/>
    </xf>
    <xf numFmtId="0" fontId="3" fillId="6" borderId="9" xfId="11" applyFont="1" applyFill="1" applyBorder="1" applyAlignment="1">
      <alignment vertical="center"/>
    </xf>
    <xf numFmtId="3" fontId="9" fillId="0" borderId="0" xfId="11" applyNumberFormat="1" applyFont="1"/>
    <xf numFmtId="0" fontId="6" fillId="2" borderId="0" xfId="4" applyFont="1" applyFill="1"/>
    <xf numFmtId="0" fontId="3" fillId="5" borderId="0" xfId="4" applyFont="1" applyFill="1" applyAlignment="1">
      <alignment horizontal="center"/>
    </xf>
    <xf numFmtId="0" fontId="3" fillId="5" borderId="0" xfId="4" applyFont="1" applyFill="1"/>
    <xf numFmtId="0" fontId="3" fillId="11" borderId="9" xfId="11" applyFont="1" applyFill="1" applyBorder="1" applyAlignment="1">
      <alignment horizontal="center" vertical="center"/>
    </xf>
    <xf numFmtId="0" fontId="4" fillId="11" borderId="11" xfId="4" applyFont="1" applyFill="1" applyBorder="1" applyAlignment="1">
      <alignment horizontal="center" vertical="center"/>
    </xf>
    <xf numFmtId="0" fontId="8" fillId="0" borderId="11" xfId="11" applyFont="1" applyBorder="1" applyAlignment="1">
      <alignment horizontal="left" vertical="center" indent="1"/>
    </xf>
    <xf numFmtId="0" fontId="8" fillId="5" borderId="2" xfId="11" applyFont="1" applyFill="1" applyBorder="1" applyAlignment="1">
      <alignment horizontal="left" vertical="center" indent="1"/>
    </xf>
    <xf numFmtId="4" fontId="5" fillId="5" borderId="2" xfId="11" applyNumberFormat="1" applyFont="1" applyFill="1" applyBorder="1" applyAlignment="1">
      <alignment horizontal="right" vertical="center" wrapText="1" indent="1"/>
    </xf>
    <xf numFmtId="0" fontId="5" fillId="5" borderId="0" xfId="11" applyFont="1" applyFill="1" applyAlignment="1">
      <alignment horizontal="left" vertical="center"/>
    </xf>
    <xf numFmtId="4" fontId="5" fillId="5" borderId="0" xfId="11" applyNumberFormat="1" applyFont="1" applyFill="1" applyAlignment="1">
      <alignment horizontal="right" vertical="center" indent="1"/>
    </xf>
    <xf numFmtId="0" fontId="3" fillId="11" borderId="1" xfId="11" applyFont="1" applyFill="1" applyBorder="1" applyAlignment="1">
      <alignment horizontal="center" vertical="center"/>
    </xf>
    <xf numFmtId="3" fontId="5" fillId="0" borderId="10" xfId="11" applyNumberFormat="1" applyFont="1" applyBorder="1" applyAlignment="1">
      <alignment horizontal="right" vertical="center" wrapText="1" indent="1"/>
    </xf>
    <xf numFmtId="166" fontId="5" fillId="5" borderId="0" xfId="4" applyNumberFormat="1" applyFont="1" applyFill="1"/>
    <xf numFmtId="166" fontId="5" fillId="5" borderId="0" xfId="13" applyFont="1" applyFill="1"/>
    <xf numFmtId="0" fontId="9" fillId="5" borderId="0" xfId="11" applyFont="1" applyFill="1"/>
    <xf numFmtId="0" fontId="0" fillId="0" borderId="0" xfId="0"/>
    <xf numFmtId="0" fontId="0" fillId="0" borderId="0" xfId="0"/>
    <xf numFmtId="0" fontId="8" fillId="0" borderId="0" xfId="0" applyFont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0" borderId="17" xfId="0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left" indent="1"/>
      <protection locked="0"/>
    </xf>
    <xf numFmtId="0" fontId="8" fillId="0" borderId="18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Protection="1">
      <protection locked="0"/>
    </xf>
    <xf numFmtId="0" fontId="3" fillId="2" borderId="0" xfId="19" applyFont="1" applyFill="1" applyAlignment="1">
      <alignment horizontal="right" vertical="center"/>
    </xf>
    <xf numFmtId="0" fontId="15" fillId="0" borderId="14" xfId="21" applyFont="1" applyFill="1" applyBorder="1" applyAlignment="1" applyProtection="1">
      <alignment horizontal="center"/>
      <protection locked="0"/>
    </xf>
    <xf numFmtId="0" fontId="15" fillId="0" borderId="18" xfId="21" applyFont="1" applyFill="1" applyBorder="1" applyProtection="1">
      <protection locked="0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3" fillId="2" borderId="2" xfId="19" applyFont="1" applyFill="1" applyBorder="1" applyAlignment="1">
      <alignment horizontal="right" vertical="center"/>
    </xf>
    <xf numFmtId="0" fontId="6" fillId="2" borderId="3" xfId="19" applyFont="1" applyFill="1" applyBorder="1" applyAlignment="1">
      <alignment horizontal="left" vertical="center"/>
    </xf>
    <xf numFmtId="0" fontId="6" fillId="2" borderId="5" xfId="19" applyFont="1" applyFill="1" applyBorder="1" applyAlignment="1">
      <alignment vertical="center"/>
    </xf>
    <xf numFmtId="0" fontId="6" fillId="2" borderId="5" xfId="19" applyFont="1" applyFill="1" applyBorder="1" applyAlignment="1">
      <alignment horizontal="left" vertical="center"/>
    </xf>
    <xf numFmtId="0" fontId="7" fillId="10" borderId="0" xfId="27" applyFont="1" applyFill="1" applyBorder="1" applyAlignment="1">
      <alignment horizontal="center" vertical="center"/>
    </xf>
    <xf numFmtId="0" fontId="7" fillId="10" borderId="0" xfId="27" applyFont="1" applyFill="1" applyBorder="1" applyAlignment="1">
      <alignment horizontal="center" vertical="center" wrapText="1"/>
    </xf>
    <xf numFmtId="0" fontId="3" fillId="0" borderId="0" xfId="27" applyFont="1" applyAlignment="1">
      <alignment horizontal="left"/>
    </xf>
    <xf numFmtId="0" fontId="6" fillId="2" borderId="1" xfId="19" applyFont="1" applyFill="1" applyBorder="1" applyAlignment="1">
      <alignment horizontal="center" vertical="center"/>
    </xf>
    <xf numFmtId="0" fontId="6" fillId="2" borderId="2" xfId="19" applyFont="1" applyFill="1" applyBorder="1" applyAlignment="1">
      <alignment horizontal="center" vertical="center"/>
    </xf>
    <xf numFmtId="0" fontId="3" fillId="2" borderId="4" xfId="19" applyFont="1" applyFill="1" applyBorder="1" applyAlignment="1">
      <alignment horizontal="center" vertical="center"/>
    </xf>
    <xf numFmtId="0" fontId="3" fillId="2" borderId="0" xfId="19" applyFont="1" applyFill="1" applyAlignment="1">
      <alignment horizontal="center" vertical="center"/>
    </xf>
    <xf numFmtId="0" fontId="6" fillId="2" borderId="4" xfId="19" applyFont="1" applyFill="1" applyBorder="1" applyAlignment="1">
      <alignment horizontal="center" vertical="center"/>
    </xf>
    <xf numFmtId="0" fontId="6" fillId="2" borderId="0" xfId="19" applyFont="1" applyFill="1" applyAlignment="1">
      <alignment horizontal="center" vertical="center"/>
    </xf>
    <xf numFmtId="0" fontId="6" fillId="2" borderId="6" xfId="19" applyFont="1" applyFill="1" applyBorder="1" applyAlignment="1">
      <alignment horizontal="center" vertical="center"/>
    </xf>
    <xf numFmtId="0" fontId="6" fillId="2" borderId="7" xfId="19" applyFont="1" applyFill="1" applyBorder="1" applyAlignment="1">
      <alignment horizontal="center" vertical="center"/>
    </xf>
    <xf numFmtId="0" fontId="6" fillId="2" borderId="8" xfId="19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3" fillId="2" borderId="0" xfId="4" applyFont="1" applyFill="1" applyAlignment="1">
      <alignment horizontal="center" vertical="center"/>
    </xf>
    <xf numFmtId="0" fontId="10" fillId="11" borderId="1" xfId="11" applyFont="1" applyFill="1" applyBorder="1" applyAlignment="1">
      <alignment horizontal="center" vertical="center"/>
    </xf>
    <xf numFmtId="0" fontId="10" fillId="11" borderId="2" xfId="11" applyFont="1" applyFill="1" applyBorder="1" applyAlignment="1">
      <alignment horizontal="center" vertical="center"/>
    </xf>
    <xf numFmtId="0" fontId="10" fillId="11" borderId="3" xfId="11" applyFont="1" applyFill="1" applyBorder="1" applyAlignment="1">
      <alignment horizontal="center" vertical="center"/>
    </xf>
    <xf numFmtId="0" fontId="10" fillId="11" borderId="4" xfId="11" applyFont="1" applyFill="1" applyBorder="1" applyAlignment="1">
      <alignment horizontal="center" vertical="center"/>
    </xf>
    <xf numFmtId="0" fontId="10" fillId="11" borderId="0" xfId="11" applyFont="1" applyFill="1" applyAlignment="1">
      <alignment horizontal="center" vertical="center"/>
    </xf>
    <xf numFmtId="0" fontId="10" fillId="11" borderId="5" xfId="11" applyFont="1" applyFill="1" applyBorder="1" applyAlignment="1">
      <alignment horizontal="center" vertical="center"/>
    </xf>
    <xf numFmtId="0" fontId="10" fillId="11" borderId="6" xfId="11" applyFont="1" applyFill="1" applyBorder="1" applyAlignment="1">
      <alignment horizontal="center" vertical="center"/>
    </xf>
    <xf numFmtId="0" fontId="10" fillId="11" borderId="7" xfId="11" applyFont="1" applyFill="1" applyBorder="1" applyAlignment="1">
      <alignment horizontal="center" vertical="center"/>
    </xf>
    <xf numFmtId="0" fontId="10" fillId="11" borderId="8" xfId="11" applyFont="1" applyFill="1" applyBorder="1" applyAlignment="1">
      <alignment horizontal="center" vertical="center"/>
    </xf>
    <xf numFmtId="0" fontId="3" fillId="11" borderId="9" xfId="11" applyFont="1" applyFill="1" applyBorder="1" applyAlignment="1">
      <alignment horizontal="center" vertical="center"/>
    </xf>
    <xf numFmtId="0" fontId="3" fillId="11" borderId="10" xfId="11" applyFont="1" applyFill="1" applyBorder="1" applyAlignment="1">
      <alignment horizontal="center" vertical="center"/>
    </xf>
    <xf numFmtId="0" fontId="4" fillId="11" borderId="1" xfId="11" applyFont="1" applyFill="1" applyBorder="1" applyAlignment="1" applyProtection="1">
      <alignment horizontal="center" vertical="center" wrapText="1"/>
      <protection locked="0"/>
    </xf>
    <xf numFmtId="0" fontId="4" fillId="11" borderId="2" xfId="11" applyFont="1" applyFill="1" applyBorder="1" applyAlignment="1" applyProtection="1">
      <alignment horizontal="center" vertical="center" wrapText="1"/>
      <protection locked="0"/>
    </xf>
    <xf numFmtId="0" fontId="4" fillId="11" borderId="3" xfId="11" applyFont="1" applyFill="1" applyBorder="1" applyAlignment="1" applyProtection="1">
      <alignment horizontal="center" vertical="center" wrapText="1"/>
      <protection locked="0"/>
    </xf>
    <xf numFmtId="0" fontId="4" fillId="11" borderId="4" xfId="11" applyFont="1" applyFill="1" applyBorder="1" applyAlignment="1" applyProtection="1">
      <alignment horizontal="center" vertical="center" wrapText="1"/>
      <protection locked="0"/>
    </xf>
    <xf numFmtId="0" fontId="4" fillId="11" borderId="0" xfId="11" applyFont="1" applyFill="1" applyAlignment="1" applyProtection="1">
      <alignment horizontal="center" vertical="center" wrapText="1"/>
      <protection locked="0"/>
    </xf>
    <xf numFmtId="0" fontId="4" fillId="11" borderId="5" xfId="11" applyFont="1" applyFill="1" applyBorder="1" applyAlignment="1" applyProtection="1">
      <alignment horizontal="center" vertical="center" wrapText="1"/>
      <protection locked="0"/>
    </xf>
    <xf numFmtId="0" fontId="10" fillId="11" borderId="9" xfId="11" applyFont="1" applyFill="1" applyBorder="1" applyAlignment="1">
      <alignment horizontal="center" vertical="center"/>
    </xf>
    <xf numFmtId="0" fontId="10" fillId="11" borderId="10" xfId="11" applyFont="1" applyFill="1" applyBorder="1" applyAlignment="1">
      <alignment horizontal="center" vertical="center"/>
    </xf>
    <xf numFmtId="0" fontId="10" fillId="11" borderId="11" xfId="11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3" fillId="2" borderId="0" xfId="4" applyFont="1" applyFill="1" applyAlignment="1">
      <alignment horizontal="center"/>
    </xf>
    <xf numFmtId="0" fontId="3" fillId="2" borderId="0" xfId="4" applyFont="1" applyFill="1"/>
  </cellXfs>
  <cellStyles count="28">
    <cellStyle name="Hipervínculo" xfId="21" builtinId="8"/>
    <cellStyle name="Millares 11" xfId="13" xr:uid="{B97F008A-0D97-45FF-A24E-AA926436769B}"/>
    <cellStyle name="Millares 2" xfId="12" xr:uid="{4526D90C-D455-4F5A-B26E-47732E01497A}"/>
    <cellStyle name="Millares 2 2" xfId="22" xr:uid="{9A4CC061-4FF7-40B3-B0BA-D6EE29960A10}"/>
    <cellStyle name="Millares 2 2 38 2" xfId="7" xr:uid="{FABDA377-E3C9-4EFB-8403-313B6E03E902}"/>
    <cellStyle name="Millares 2 3" xfId="23" xr:uid="{75182CD1-2AAB-4D9A-A7B8-11EA057EFC69}"/>
    <cellStyle name="Millares 2 4" xfId="14" xr:uid="{BB0C2053-DA6C-47C8-B74B-83E2FBBED0E7}"/>
    <cellStyle name="Millares 3" xfId="26" xr:uid="{6B9B28FC-1CAA-44EE-835F-6F431D135A0E}"/>
    <cellStyle name="Millares 3 39 2" xfId="6" xr:uid="{0A41DA12-3954-4F98-BEBC-F988B2E04A64}"/>
    <cellStyle name="Millares 4" xfId="24" xr:uid="{AB486CD5-3219-4A5D-B0D5-C7774AD777A0}"/>
    <cellStyle name="Millares 5" xfId="25" xr:uid="{A7897B0A-EDF6-446D-8FC8-1D18F40799BB}"/>
    <cellStyle name="Normal" xfId="0" builtinId="0"/>
    <cellStyle name="Normal 2" xfId="5" xr:uid="{CA7DAA66-30FA-4CB4-8F3D-CA1B5F8BBC39}"/>
    <cellStyle name="Normal 2 18 2" xfId="10" xr:uid="{FF69E2F8-7FAC-4662-993C-C42BE67DA6B1}"/>
    <cellStyle name="Normal 2 2" xfId="8" xr:uid="{ACC40092-C55D-446D-AA1C-493EFDA4C774}"/>
    <cellStyle name="Normal 2 3" xfId="4" xr:uid="{A3F8DCD9-29AB-44B1-9FCA-4EFD28AB7746}"/>
    <cellStyle name="Normal 2 31" xfId="9" xr:uid="{F3477F5F-16DA-490B-8CE1-C4FB971AF5E0}"/>
    <cellStyle name="Normal 3" xfId="19" xr:uid="{5EF0E57E-E394-47FE-B685-3C09B93FE932}"/>
    <cellStyle name="Normal 3 11" xfId="2" xr:uid="{CE00BFF7-945B-43C0-A66C-8F79B9238E4C}"/>
    <cellStyle name="Normal 3 2" xfId="20" xr:uid="{5B852716-3AB8-45E3-BB63-21CB64854CDB}"/>
    <cellStyle name="Normal 3 2 2" xfId="11" xr:uid="{43483EFF-DD9F-46C6-99E7-62A4000C9D23}"/>
    <cellStyle name="Normal 3 3" xfId="3" xr:uid="{18B5C425-DDD0-4A5D-A419-E7134CA86B8E}"/>
    <cellStyle name="Normal 4" xfId="15" xr:uid="{2F5D0F21-70B9-405D-A6FA-C482DDFD7510}"/>
    <cellStyle name="Normal 5" xfId="16" xr:uid="{48D7C231-F822-4FB3-AA2A-528DA9F461C7}"/>
    <cellStyle name="Normal 56" xfId="17" xr:uid="{76095AE3-C7CC-44F1-89D9-66894EBF74FF}"/>
    <cellStyle name="Normal 6" xfId="27" xr:uid="{06B1044F-72A8-4828-82C7-12392314A141}"/>
    <cellStyle name="Porcentaje" xfId="1" builtinId="5"/>
    <cellStyle name="Porcentaje 2" xfId="18" xr:uid="{ABADD226-FB2E-4573-BE00-1D4AEDBF58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F%20JEFATURA%20DE%20CONTABILIDAD\INFORMACI&#211;N%20%20%20C%20O%20N%20T%20A%20B%20I%20L%20I%20D%20A%20D\CONTABILIDAD%202026\ESTADOS%20FINANCIEROS%202026\ESTADOS%20FINANCIEROS%20PRIMER%20TRIM2026\ESTADOS%20FINANCIEROS%20Y%20PRESUPUESTALES%201erTrim2026%20todo.xlsx" TargetMode="External"/><Relationship Id="rId1" Type="http://schemas.openxmlformats.org/officeDocument/2006/relationships/externalLinkPath" Target="/CF%20JEFATURA%20DE%20CONTABILIDAD/INFORMACI&#211;N%20%20%20C%20O%20N%20T%20A%20B%20I%20L%20I%20D%20A%20D/CONTABILIDAD%202026/ESTADOS%20FINANCIEROS%202026/ESTADOS%20FINANCIEROS%20PRIMER%20TRIM2026/ESTADOS%20FINANCIEROS%20Y%20PRESUPUESTALES%201erTrim2026%20t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"/>
      <sheetName val="ACT"/>
      <sheetName val="ESF"/>
      <sheetName val="VHP"/>
      <sheetName val="CSF"/>
      <sheetName val="EFE"/>
      <sheetName val="EAA"/>
      <sheetName val="ADP"/>
      <sheetName val="IPC"/>
      <sheetName val="not1"/>
      <sheetName val="not2"/>
      <sheetName val="not3"/>
      <sheetName val="not4"/>
      <sheetName val="not5"/>
      <sheetName val="not6 "/>
      <sheetName val="not7"/>
      <sheetName val="EAI SIRET"/>
      <sheetName val="CA "/>
      <sheetName val="CTG"/>
      <sheetName val="COG"/>
      <sheetName val="CFG"/>
      <sheetName val="ENT"/>
      <sheetName val="ID"/>
      <sheetName val="FFF"/>
      <sheetName val="GCP"/>
      <sheetName val="PPI  "/>
      <sheetName val="INR"/>
      <sheetName val="IPF"/>
      <sheetName val="Ingresos"/>
      <sheetName val="Egresos"/>
      <sheetName val="DGF"/>
      <sheetName val="ANX MPAS mod"/>
      <sheetName val="Muebles_Contable"/>
      <sheetName val="Inmuebles_Contable"/>
      <sheetName val="REL BM anual"/>
      <sheetName val="REL BI anual"/>
      <sheetName val="CBP"/>
      <sheetName val="ANX EB"/>
      <sheetName val="ANX OTL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E22">
            <v>249431525.74999997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61A6-6528-4598-81F5-F6CD10647FAF}">
  <dimension ref="A1:D45"/>
  <sheetViews>
    <sheetView workbookViewId="0">
      <selection activeCell="E28" sqref="E28"/>
    </sheetView>
  </sheetViews>
  <sheetFormatPr baseColWidth="10" defaultRowHeight="15" x14ac:dyDescent="0.25"/>
  <cols>
    <col min="1" max="1" width="10" customWidth="1"/>
    <col min="2" max="2" width="71.85546875" bestFit="1" customWidth="1"/>
  </cols>
  <sheetData>
    <row r="1" spans="1:4" x14ac:dyDescent="0.25">
      <c r="A1" s="171" t="s">
        <v>0</v>
      </c>
      <c r="B1" s="172"/>
      <c r="C1" s="164" t="s">
        <v>540</v>
      </c>
      <c r="D1" s="165">
        <v>2026</v>
      </c>
    </row>
    <row r="2" spans="1:4" x14ac:dyDescent="0.25">
      <c r="A2" s="173" t="s">
        <v>541</v>
      </c>
      <c r="B2" s="174"/>
      <c r="C2" s="159" t="s">
        <v>542</v>
      </c>
      <c r="D2" s="166" t="s">
        <v>4</v>
      </c>
    </row>
    <row r="3" spans="1:4" x14ac:dyDescent="0.25">
      <c r="A3" s="175" t="s">
        <v>5</v>
      </c>
      <c r="B3" s="176"/>
      <c r="C3" s="159" t="s">
        <v>543</v>
      </c>
      <c r="D3" s="167">
        <v>1</v>
      </c>
    </row>
    <row r="4" spans="1:4" x14ac:dyDescent="0.25">
      <c r="A4" s="177" t="s">
        <v>7</v>
      </c>
      <c r="B4" s="178"/>
      <c r="C4" s="178"/>
      <c r="D4" s="179"/>
    </row>
    <row r="5" spans="1:4" x14ac:dyDescent="0.25">
      <c r="A5" s="163" t="s">
        <v>544</v>
      </c>
      <c r="B5" s="162" t="s">
        <v>545</v>
      </c>
      <c r="C5" s="149"/>
      <c r="D5" s="149"/>
    </row>
    <row r="6" spans="1:4" x14ac:dyDescent="0.25">
      <c r="A6" s="151"/>
      <c r="B6" s="152"/>
      <c r="C6" s="149"/>
      <c r="D6" s="149"/>
    </row>
    <row r="7" spans="1:4" x14ac:dyDescent="0.25">
      <c r="A7" s="153"/>
      <c r="B7" s="154" t="s">
        <v>546</v>
      </c>
      <c r="C7" s="149"/>
      <c r="D7" s="149"/>
    </row>
    <row r="8" spans="1:4" x14ac:dyDescent="0.25">
      <c r="A8" s="153"/>
      <c r="B8" s="154"/>
      <c r="C8" s="149"/>
      <c r="D8" s="149"/>
    </row>
    <row r="9" spans="1:4" x14ac:dyDescent="0.25">
      <c r="A9" s="153"/>
      <c r="B9" s="155" t="s">
        <v>547</v>
      </c>
      <c r="C9" s="149"/>
      <c r="D9" s="149"/>
    </row>
    <row r="10" spans="1:4" x14ac:dyDescent="0.25">
      <c r="A10" s="160" t="s">
        <v>548</v>
      </c>
      <c r="B10" s="161" t="s">
        <v>15</v>
      </c>
      <c r="C10" s="149"/>
      <c r="D10" s="149"/>
    </row>
    <row r="11" spans="1:4" x14ac:dyDescent="0.25">
      <c r="A11" s="160" t="s">
        <v>549</v>
      </c>
      <c r="B11" s="161" t="s">
        <v>94</v>
      </c>
      <c r="C11" s="149"/>
      <c r="D11" s="149"/>
    </row>
    <row r="12" spans="1:4" x14ac:dyDescent="0.25">
      <c r="A12" s="160" t="s">
        <v>550</v>
      </c>
      <c r="B12" s="161" t="s">
        <v>551</v>
      </c>
      <c r="C12" s="149"/>
      <c r="D12" s="149"/>
    </row>
    <row r="13" spans="1:4" x14ac:dyDescent="0.25">
      <c r="A13" s="160" t="s">
        <v>552</v>
      </c>
      <c r="B13" s="161" t="s">
        <v>553</v>
      </c>
      <c r="C13" s="149"/>
      <c r="D13" s="149"/>
    </row>
    <row r="14" spans="1:4" x14ac:dyDescent="0.25">
      <c r="A14" s="160" t="s">
        <v>554</v>
      </c>
      <c r="B14" s="161" t="s">
        <v>555</v>
      </c>
      <c r="C14" s="149"/>
      <c r="D14" s="149"/>
    </row>
    <row r="15" spans="1:4" x14ac:dyDescent="0.25">
      <c r="A15" s="160" t="s">
        <v>556</v>
      </c>
      <c r="B15" s="161" t="s">
        <v>557</v>
      </c>
      <c r="C15" s="149"/>
      <c r="D15" s="149"/>
    </row>
    <row r="16" spans="1:4" x14ac:dyDescent="0.25">
      <c r="A16" s="160" t="s">
        <v>558</v>
      </c>
      <c r="B16" s="161" t="s">
        <v>559</v>
      </c>
      <c r="C16" s="149"/>
      <c r="D16" s="149"/>
    </row>
    <row r="17" spans="1:4" x14ac:dyDescent="0.25">
      <c r="A17" s="160" t="s">
        <v>560</v>
      </c>
      <c r="B17" s="161" t="s">
        <v>561</v>
      </c>
      <c r="C17" s="148"/>
      <c r="D17" s="148"/>
    </row>
    <row r="18" spans="1:4" x14ac:dyDescent="0.25">
      <c r="A18" s="160" t="s">
        <v>562</v>
      </c>
      <c r="B18" s="161" t="s">
        <v>563</v>
      </c>
      <c r="C18" s="148"/>
      <c r="D18" s="148"/>
    </row>
    <row r="19" spans="1:4" x14ac:dyDescent="0.25">
      <c r="A19" s="160" t="s">
        <v>564</v>
      </c>
      <c r="B19" s="161" t="s">
        <v>565</v>
      </c>
      <c r="C19" s="148"/>
      <c r="D19" s="148"/>
    </row>
    <row r="20" spans="1:4" x14ac:dyDescent="0.25">
      <c r="A20" s="160" t="s">
        <v>566</v>
      </c>
      <c r="B20" s="161" t="s">
        <v>567</v>
      </c>
      <c r="C20" s="148"/>
      <c r="D20" s="148"/>
    </row>
    <row r="21" spans="1:4" x14ac:dyDescent="0.25">
      <c r="A21" s="160" t="s">
        <v>568</v>
      </c>
      <c r="B21" s="161" t="s">
        <v>569</v>
      </c>
      <c r="C21" s="148"/>
      <c r="D21" s="148"/>
    </row>
    <row r="22" spans="1:4" x14ac:dyDescent="0.25">
      <c r="A22" s="160" t="s">
        <v>570</v>
      </c>
      <c r="B22" s="161" t="s">
        <v>571</v>
      </c>
      <c r="C22" s="148"/>
      <c r="D22" s="148"/>
    </row>
    <row r="23" spans="1:4" x14ac:dyDescent="0.25">
      <c r="A23" s="160" t="s">
        <v>572</v>
      </c>
      <c r="B23" s="161" t="s">
        <v>573</v>
      </c>
      <c r="C23" s="148"/>
      <c r="D23" s="148"/>
    </row>
    <row r="24" spans="1:4" x14ac:dyDescent="0.25">
      <c r="A24" s="160" t="s">
        <v>574</v>
      </c>
      <c r="B24" s="161" t="s">
        <v>575</v>
      </c>
      <c r="C24" s="148"/>
      <c r="D24" s="148"/>
    </row>
    <row r="25" spans="1:4" x14ac:dyDescent="0.25">
      <c r="A25" s="160" t="s">
        <v>576</v>
      </c>
      <c r="B25" s="161" t="s">
        <v>577</v>
      </c>
      <c r="C25" s="148"/>
      <c r="D25" s="148"/>
    </row>
    <row r="26" spans="1:4" x14ac:dyDescent="0.25">
      <c r="A26" s="160" t="s">
        <v>578</v>
      </c>
      <c r="B26" s="161" t="s">
        <v>579</v>
      </c>
      <c r="C26" s="148"/>
      <c r="D26" s="148"/>
    </row>
    <row r="27" spans="1:4" x14ac:dyDescent="0.25">
      <c r="A27" s="160" t="s">
        <v>580</v>
      </c>
      <c r="B27" s="161" t="s">
        <v>581</v>
      </c>
      <c r="C27" s="148"/>
      <c r="D27" s="148"/>
    </row>
    <row r="28" spans="1:4" x14ac:dyDescent="0.25">
      <c r="A28" s="160" t="s">
        <v>582</v>
      </c>
      <c r="B28" s="161" t="s">
        <v>583</v>
      </c>
      <c r="C28" s="148"/>
      <c r="D28" s="148"/>
    </row>
    <row r="29" spans="1:4" x14ac:dyDescent="0.25">
      <c r="A29" s="160" t="s">
        <v>584</v>
      </c>
      <c r="B29" s="161" t="s">
        <v>585</v>
      </c>
      <c r="C29" s="148"/>
      <c r="D29" s="148"/>
    </row>
    <row r="30" spans="1:4" x14ac:dyDescent="0.25">
      <c r="A30" s="160" t="s">
        <v>586</v>
      </c>
      <c r="B30" s="161" t="s">
        <v>587</v>
      </c>
      <c r="C30" s="148"/>
      <c r="D30" s="148"/>
    </row>
    <row r="31" spans="1:4" x14ac:dyDescent="0.25">
      <c r="A31" s="160" t="s">
        <v>588</v>
      </c>
      <c r="B31" s="161" t="s">
        <v>589</v>
      </c>
      <c r="C31" s="148"/>
      <c r="D31" s="148"/>
    </row>
    <row r="32" spans="1:4" x14ac:dyDescent="0.25">
      <c r="A32" s="160" t="s">
        <v>590</v>
      </c>
      <c r="B32" s="161" t="s">
        <v>591</v>
      </c>
      <c r="C32" s="148"/>
      <c r="D32" s="148"/>
    </row>
    <row r="33" spans="1:4" x14ac:dyDescent="0.25">
      <c r="A33" s="153"/>
      <c r="B33" s="156"/>
      <c r="C33" s="148"/>
      <c r="D33" s="148"/>
    </row>
    <row r="34" spans="1:4" x14ac:dyDescent="0.25">
      <c r="A34" s="153"/>
      <c r="B34" s="155"/>
      <c r="C34" s="148"/>
      <c r="D34" s="148"/>
    </row>
    <row r="35" spans="1:4" x14ac:dyDescent="0.25">
      <c r="A35" s="160" t="s">
        <v>592</v>
      </c>
      <c r="B35" s="161" t="s">
        <v>593</v>
      </c>
      <c r="C35" s="148"/>
      <c r="D35" s="148"/>
    </row>
    <row r="36" spans="1:4" x14ac:dyDescent="0.25">
      <c r="A36" s="160" t="s">
        <v>594</v>
      </c>
      <c r="B36" s="161" t="s">
        <v>595</v>
      </c>
      <c r="C36" s="148"/>
      <c r="D36" s="148"/>
    </row>
    <row r="37" spans="1:4" x14ac:dyDescent="0.25">
      <c r="A37" s="153"/>
      <c r="B37" s="156"/>
      <c r="C37" s="148"/>
      <c r="D37" s="148"/>
    </row>
    <row r="38" spans="1:4" x14ac:dyDescent="0.25">
      <c r="A38" s="153"/>
      <c r="B38" s="154" t="s">
        <v>596</v>
      </c>
      <c r="C38" s="148"/>
      <c r="D38" s="148"/>
    </row>
    <row r="39" spans="1:4" x14ac:dyDescent="0.25">
      <c r="A39" s="153" t="s">
        <v>597</v>
      </c>
      <c r="B39" s="161" t="s">
        <v>598</v>
      </c>
      <c r="C39" s="148"/>
      <c r="D39" s="148"/>
    </row>
    <row r="40" spans="1:4" x14ac:dyDescent="0.25">
      <c r="A40" s="153"/>
      <c r="B40" s="161" t="s">
        <v>599</v>
      </c>
      <c r="C40" s="148"/>
      <c r="D40" s="148"/>
    </row>
    <row r="41" spans="1:4" x14ac:dyDescent="0.25">
      <c r="A41" s="153"/>
      <c r="B41" s="161" t="s">
        <v>600</v>
      </c>
      <c r="C41" s="148"/>
      <c r="D41" s="148"/>
    </row>
    <row r="42" spans="1:4" x14ac:dyDescent="0.25">
      <c r="A42" s="153"/>
      <c r="B42" s="161" t="s">
        <v>601</v>
      </c>
      <c r="C42" s="148"/>
      <c r="D42" s="148"/>
    </row>
    <row r="43" spans="1:4" ht="15.75" thickBot="1" x14ac:dyDescent="0.3">
      <c r="A43" s="157"/>
      <c r="B43" s="158"/>
      <c r="C43" s="148"/>
      <c r="D43" s="148"/>
    </row>
    <row r="44" spans="1:4" x14ac:dyDescent="0.25">
      <c r="A44" s="148"/>
      <c r="B44" s="148"/>
      <c r="C44" s="148"/>
      <c r="D44" s="148"/>
    </row>
    <row r="45" spans="1:4" x14ac:dyDescent="0.25">
      <c r="A45" s="150" t="s">
        <v>206</v>
      </c>
      <c r="B45" s="149"/>
      <c r="C45" s="148"/>
      <c r="D45" s="148"/>
    </row>
  </sheetData>
  <mergeCells count="4">
    <mergeCell ref="A1:B1"/>
    <mergeCell ref="A2:B2"/>
    <mergeCell ref="A3:B3"/>
    <mergeCell ref="A4:D4"/>
  </mergeCells>
  <hyperlinks>
    <hyperlink ref="A28:B28" location="VHP!A6" display="VHP-01" xr:uid="{C884108F-0097-4517-8086-E921CF9C0032}"/>
    <hyperlink ref="A29:B29" location="VHP!A12" display="VHP-02" xr:uid="{F1043981-D07B-4A87-819A-62AE91DD6F03}"/>
    <hyperlink ref="A30:B30" location="EFE!A6" display="EFE-01" xr:uid="{4440F9D3-CE1E-4FF2-A69F-1D2DC2C7A283}"/>
    <hyperlink ref="A31:B31" location="EFE!A18" display="EFE-02" xr:uid="{BDAD0DF7-E7AC-417E-B3C1-72C4BA42B387}"/>
    <hyperlink ref="A32:B32" location="EFE!A44" display="EFE-03" xr:uid="{B67F539C-2F76-45C6-9B07-EAEAC712B56D}"/>
    <hyperlink ref="A35:B35" location="Conciliacion_Ig!B6" display="Conciliacion_Ig" xr:uid="{8591B7A8-BE6A-4AE3-94CC-0441782F9FA8}"/>
    <hyperlink ref="A36:B36" location="Conciliacion_Eg!B5" display="Conciliacion_Eg" xr:uid="{ADE4AD4C-561D-4B4D-A0E8-4741DCFF12D9}"/>
    <hyperlink ref="B39" location="Memoria!A8" display="CONTABLES" xr:uid="{CFBA797A-9217-4A36-A150-DC15CE92E265}"/>
    <hyperlink ref="B40" location="Memoria!A37" display="PRESUPUESTARIAS" xr:uid="{017BB2B9-6AF9-4620-B689-34B6E75A32B3}"/>
    <hyperlink ref="A10" location="ACT!A7" display="ACT-01" xr:uid="{612434BE-2D4A-41E0-8323-FA96DC095690}"/>
    <hyperlink ref="A11" location="ACT!A92" display="ACT-02" xr:uid="{F13A1479-164B-4FB2-8865-11179C49A4AC}"/>
    <hyperlink ref="A12" location="ESF!A7" display="ESF-01" xr:uid="{53A859CE-A267-41F6-AA84-B3E4B315F58B}"/>
    <hyperlink ref="A13" location="ESF!A13" display="ESF-02" xr:uid="{24C09130-2CB2-4FE8-8128-F12C0B9C1596}"/>
    <hyperlink ref="A14" location="ESF!A18" display="ESF-03" xr:uid="{CFFC149A-7D42-46D1-9834-C01035FE888C}"/>
    <hyperlink ref="A15" location="ESF!A30" display="ESF-04" xr:uid="{6D35EE50-C408-4B28-A4BA-A21BD58AFF0C}"/>
    <hyperlink ref="A16" location="ESF!A39" display="ESF-05" xr:uid="{A765DBB2-7F04-46A8-8DFF-2A65229226F9}"/>
    <hyperlink ref="A17" location="ESF!A44" display="ESF-06" xr:uid="{1C756329-B81A-4F26-9F35-BBC167D266C8}"/>
    <hyperlink ref="A18" location="ESF!A48" display="ESF-07" xr:uid="{E6535316-4607-425A-98B0-7E44B59BECE9}"/>
    <hyperlink ref="A19" location="ESF!A54" display="ESF-08" xr:uid="{9711159C-197E-427A-940A-AE3EE2D80BBB}"/>
    <hyperlink ref="A20" location="ESF!A74" display="ESF-09" xr:uid="{9FA1AE5A-B611-4EB1-AA65-D592B97A9326}"/>
    <hyperlink ref="A21" location="ESF!A90" display="ESF-10" xr:uid="{6A692B48-394F-4252-AFD6-4D64C73C93B3}"/>
    <hyperlink ref="A22" location="ESF!A96" display="ESF-11" xr:uid="{02362A01-100A-4FEB-8B70-7D1A7AA35FC3}"/>
    <hyperlink ref="A23" location="ESF!A108" display="ESF-12" xr:uid="{255F0928-60B9-4DE5-AC83-FF5C9BB9B16C}"/>
    <hyperlink ref="A24" location="ESF!A125" display="ESF-13" xr:uid="{41D26341-2439-4242-B252-728E54D899F6}"/>
    <hyperlink ref="A25" location="ESF!A142" display="ESF-14" xr:uid="{E2079F1A-955E-4711-BC3E-FC38E42759A6}"/>
    <hyperlink ref="B10" location="ACT!A7" display="INGRESOS DE GESTION" xr:uid="{852E227F-2D48-4EB6-8B9C-9031185C5EE9}"/>
    <hyperlink ref="B11" location="ACT!A92" display="GASTOS Y OTRAS PERDIDAS" xr:uid="{81D675EE-23A4-41F7-AC65-7C306D61040E}"/>
    <hyperlink ref="B12" location="ESF!A7" display="FONDOS CON AFECTACIÓN ESPECÍFICA E INVERSIONES FINANCIERAS" xr:uid="{E28BB3A0-0E0C-48CE-8B9C-1B8DA3E879A2}"/>
    <hyperlink ref="B13" location="ESF!A13" display="CONTRIBUCIONES POR RECUPERAR" xr:uid="{5E42EF2B-C369-450A-9425-287A6D0E2CFB}"/>
    <hyperlink ref="B14" location="ESF!A18" display="CONTRIBUCIONES POR RECUPERAR CORTO PLAZO" xr:uid="{A28868BF-EF55-4A40-9A6D-752AF1E6D7E3}"/>
    <hyperlink ref="B15" location="ESF!A30" display="BIENES DISPONIBLES PARA SU TRANSFORMACIÓN ESTIMACIONES Y DETERIOROS (INVENTARIOS)" xr:uid="{4BF535EF-7271-4D29-8F05-8E611779F6CF}"/>
    <hyperlink ref="B16" location="ESF!A39" display="ALMACENES" xr:uid="{6BA6C727-568E-44C2-BF81-667AE5BE88B1}"/>
    <hyperlink ref="B17" location="ESF!A44" display="FIDEICOMISOS, MANDATOS Y CONTRATOS ANÁLOGOS" xr:uid="{2C73671E-C725-426B-8D7B-14BF1A2FD67A}"/>
    <hyperlink ref="B18" location="ESF!A48" display="PARTICIPACIONES Y APORTACIONES DE CAPITAL" xr:uid="{154DC64E-2E81-44A1-8D66-DD9237BB028D}"/>
    <hyperlink ref="B19" location="ESF!A54" display="BIENES MUEBLES E INMUEBLES" xr:uid="{91A93437-1664-47B8-BC95-8CCE1BC2349C}"/>
    <hyperlink ref="B20" location="ESF!A74" display="INTANGIBLES Y DIFERIDOS" xr:uid="{6895352B-E840-4F78-8157-A5BA0F923F59}"/>
    <hyperlink ref="B21" location="ESF!A90" display="ESTIMACIONES Y DETERIOROS" xr:uid="{800479DD-85BA-4C39-9DC0-9832097F347C}"/>
    <hyperlink ref="B22" location="ESF!A96" display="OTROS ACTIVOS" xr:uid="{A3034102-3F7F-440C-935E-C274F5A72A07}"/>
    <hyperlink ref="B23" location="ESF!A108" display="CUENTAS Y DOCUMENTOS POR PAGAR" xr:uid="{120155F2-F4A2-4268-B315-6C78A5975273}"/>
    <hyperlink ref="B24" location="ESF!A125" display="FONDOS Y BIENES DE TERCEROS" xr:uid="{22C08EEC-7A3A-4DD3-8027-76EF9872B619}"/>
    <hyperlink ref="B25" location="ESF!A142" display="OTROS PASIVOS CIRCULANTES" xr:uid="{002E8CC8-4D42-46B6-BD68-F9CE7EE1D545}"/>
    <hyperlink ref="B41" location="Memoria!B39" display="INGRESOS" xr:uid="{A09E7C07-C975-4CCF-BF0F-20F80F2D9170}"/>
    <hyperlink ref="B42" location="Memoria!B48" display="EGRESOS" xr:uid="{818EEEB1-B5E5-470C-9CC1-04773D57F465}"/>
    <hyperlink ref="B28" location="VHP!A7" display="PATRIMONIO CONTRIBUIDO" xr:uid="{C639177E-91D9-4E45-B707-6AB73873FA9C}"/>
    <hyperlink ref="A28" location="VHP!A7" display="VHP-01" xr:uid="{F6C96A8D-E3C8-4517-80EA-69543AB50B8B}"/>
    <hyperlink ref="B29" location="VHP!A13" display="PATRIMONIO GENERADO" xr:uid="{9369A785-280C-4171-B7C8-0F5912F041CB}"/>
    <hyperlink ref="A29" location="VHP!A13" display="VHP-02" xr:uid="{739AD4B1-C82D-4E4B-BB3E-77947998EF4A}"/>
    <hyperlink ref="B30" location="EFE!A7" display="FLUJO DE EFECTIVO" xr:uid="{DF09A6AC-653C-4A54-B489-0168BC5CECF7}"/>
    <hyperlink ref="A30" location="EFE!A7" display="EFE-01" xr:uid="{73BBA03B-0FED-4845-ADBF-19370F09097C}"/>
    <hyperlink ref="B31" location="EFE!A19" display="ADQ. BIENES MUEBLES E INMUEBLES" xr:uid="{AD92C492-F1D4-4415-81EE-741465CB06E2}"/>
    <hyperlink ref="A31" location="EFE!A19" display="EFE-02" xr:uid="{C68EE5D6-0F2F-492D-AA38-E549363A3611}"/>
    <hyperlink ref="B32" location="EFE!A46" display="CONCILIACIÓN DEL FLUJO DE EFECTIVO" xr:uid="{0F491AB0-ACA2-4C51-82F8-554851B1C898}"/>
    <hyperlink ref="A32" location="EFE!A46" display="EFE-03" xr:uid="{DA337C29-4E00-40C4-BA1E-5394A83DEB9D}"/>
    <hyperlink ref="A26" location="ESF!A153" display="ESF-15" xr:uid="{29FB021C-19C3-4A9B-9998-461FB07A22E5}"/>
    <hyperlink ref="B26" location="ESF!A153" display="PROVISIONES" xr:uid="{38A2D19E-A366-4642-8153-54BED58EBB7B}"/>
    <hyperlink ref="A27" location="ESF!A165" display="ESF-16" xr:uid="{F809C02D-63D4-44CE-8792-C5E176138144}"/>
    <hyperlink ref="B27" location="ESF!A165" display="OTROS PASIVOS" xr:uid="{5531869B-59B7-4CA3-B8BD-49095D25F6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071E-56BB-4D26-B8B4-8505553C86E3}">
  <sheetPr>
    <tabColor rgb="FFFFC000"/>
    <pageSetUpPr fitToPage="1"/>
  </sheetPr>
  <dimension ref="A1:F223"/>
  <sheetViews>
    <sheetView topLeftCell="A202" zoomScale="120" zoomScaleNormal="120" zoomScaleSheetLayoutView="100" workbookViewId="0">
      <selection activeCell="H226" sqref="H226"/>
    </sheetView>
  </sheetViews>
  <sheetFormatPr baseColWidth="10" defaultColWidth="9.140625" defaultRowHeight="11.25" x14ac:dyDescent="0.2"/>
  <cols>
    <col min="1" max="1" width="10" style="7" customWidth="1"/>
    <col min="2" max="2" width="83" style="7" customWidth="1"/>
    <col min="3" max="4" width="15.7109375" style="7" customWidth="1"/>
    <col min="5" max="5" width="16.7109375" style="7" customWidth="1"/>
    <col min="6" max="16384" width="9.140625" style="7"/>
  </cols>
  <sheetData>
    <row r="1" spans="1:5" s="3" customFormat="1" ht="18.95" customHeight="1" x14ac:dyDescent="0.25">
      <c r="A1" s="180" t="s">
        <v>0</v>
      </c>
      <c r="B1" s="180"/>
      <c r="C1" s="180"/>
      <c r="D1" s="1" t="s">
        <v>1</v>
      </c>
      <c r="E1" s="2">
        <v>2026</v>
      </c>
    </row>
    <row r="2" spans="1:5" s="4" customFormat="1" ht="18.95" customHeight="1" x14ac:dyDescent="0.25">
      <c r="A2" s="180" t="s">
        <v>2</v>
      </c>
      <c r="B2" s="180"/>
      <c r="C2" s="180"/>
      <c r="D2" s="1" t="s">
        <v>3</v>
      </c>
      <c r="E2" s="2" t="s">
        <v>4</v>
      </c>
    </row>
    <row r="3" spans="1:5" s="4" customFormat="1" ht="18.95" customHeight="1" x14ac:dyDescent="0.25">
      <c r="A3" s="180" t="s">
        <v>5</v>
      </c>
      <c r="B3" s="180"/>
      <c r="C3" s="180"/>
      <c r="D3" s="1" t="s">
        <v>6</v>
      </c>
      <c r="E3" s="2">
        <v>1</v>
      </c>
    </row>
    <row r="4" spans="1:5" s="4" customFormat="1" ht="18.95" customHeight="1" x14ac:dyDescent="0.25">
      <c r="A4" s="180" t="s">
        <v>7</v>
      </c>
      <c r="B4" s="180"/>
      <c r="C4" s="180"/>
      <c r="D4" s="1"/>
      <c r="E4" s="2"/>
    </row>
    <row r="5" spans="1:5" x14ac:dyDescent="0.2">
      <c r="A5" s="5" t="s">
        <v>8</v>
      </c>
      <c r="B5" s="6"/>
      <c r="C5" s="6"/>
      <c r="D5" s="6"/>
      <c r="E5" s="6"/>
    </row>
    <row r="7" spans="1:5" x14ac:dyDescent="0.2">
      <c r="A7" s="8" t="s">
        <v>9</v>
      </c>
      <c r="B7" s="8"/>
      <c r="C7" s="8"/>
      <c r="D7" s="8"/>
      <c r="E7" s="8"/>
    </row>
    <row r="8" spans="1:5" x14ac:dyDescent="0.2">
      <c r="A8" s="9" t="s">
        <v>10</v>
      </c>
      <c r="B8" s="9" t="s">
        <v>11</v>
      </c>
      <c r="C8" s="9" t="s">
        <v>12</v>
      </c>
      <c r="D8" s="10" t="s">
        <v>13</v>
      </c>
      <c r="E8" s="11" t="s">
        <v>14</v>
      </c>
    </row>
    <row r="9" spans="1:5" x14ac:dyDescent="0.2">
      <c r="A9" s="12">
        <v>4000</v>
      </c>
      <c r="B9" s="13" t="s">
        <v>15</v>
      </c>
      <c r="C9" s="14">
        <f>SUM(C10+C57+C69)</f>
        <v>348879040.48999995</v>
      </c>
      <c r="D9" s="15"/>
      <c r="E9" s="16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2">
        <v>4100</v>
      </c>
      <c r="B10" s="13" t="s">
        <v>16</v>
      </c>
      <c r="C10" s="14">
        <f>SUM(C11+C21+C27+C30+C36+C39+C48)</f>
        <v>58681751.5</v>
      </c>
      <c r="D10" s="15"/>
      <c r="E10" s="16"/>
    </row>
    <row r="11" spans="1:5" x14ac:dyDescent="0.2">
      <c r="A11" s="12">
        <v>4110</v>
      </c>
      <c r="B11" s="13" t="s">
        <v>17</v>
      </c>
      <c r="C11" s="14">
        <f>SUM(C12:C20)</f>
        <v>0</v>
      </c>
      <c r="D11" s="15"/>
      <c r="E11" s="16"/>
    </row>
    <row r="12" spans="1:5" x14ac:dyDescent="0.2">
      <c r="A12" s="17">
        <v>4111</v>
      </c>
      <c r="B12" s="18" t="s">
        <v>18</v>
      </c>
      <c r="C12" s="19">
        <v>0</v>
      </c>
      <c r="D12" s="15"/>
      <c r="E12" s="16"/>
    </row>
    <row r="13" spans="1:5" x14ac:dyDescent="0.2">
      <c r="A13" s="17">
        <v>4112</v>
      </c>
      <c r="B13" s="18" t="s">
        <v>19</v>
      </c>
      <c r="C13" s="19">
        <v>0</v>
      </c>
      <c r="D13" s="15"/>
      <c r="E13" s="16"/>
    </row>
    <row r="14" spans="1:5" x14ac:dyDescent="0.2">
      <c r="A14" s="17">
        <v>4113</v>
      </c>
      <c r="B14" s="18" t="s">
        <v>20</v>
      </c>
      <c r="C14" s="19">
        <v>0</v>
      </c>
      <c r="D14" s="15"/>
      <c r="E14" s="16"/>
    </row>
    <row r="15" spans="1:5" x14ac:dyDescent="0.2">
      <c r="A15" s="17">
        <v>4114</v>
      </c>
      <c r="B15" s="18" t="s">
        <v>21</v>
      </c>
      <c r="C15" s="19">
        <v>0</v>
      </c>
      <c r="D15" s="15"/>
      <c r="E15" s="16"/>
    </row>
    <row r="16" spans="1:5" x14ac:dyDescent="0.2">
      <c r="A16" s="17">
        <v>4115</v>
      </c>
      <c r="B16" s="18" t="s">
        <v>22</v>
      </c>
      <c r="C16" s="19">
        <v>0</v>
      </c>
      <c r="D16" s="15"/>
      <c r="E16" s="16"/>
    </row>
    <row r="17" spans="1:5" x14ac:dyDescent="0.2">
      <c r="A17" s="17">
        <v>4116</v>
      </c>
      <c r="B17" s="18" t="s">
        <v>23</v>
      </c>
      <c r="C17" s="19">
        <v>0</v>
      </c>
      <c r="D17" s="15"/>
      <c r="E17" s="16"/>
    </row>
    <row r="18" spans="1:5" x14ac:dyDescent="0.2">
      <c r="A18" s="17">
        <v>4117</v>
      </c>
      <c r="B18" s="18" t="s">
        <v>24</v>
      </c>
      <c r="C18" s="19">
        <v>0</v>
      </c>
      <c r="D18" s="15"/>
      <c r="E18" s="16"/>
    </row>
    <row r="19" spans="1:5" ht="22.5" x14ac:dyDescent="0.2">
      <c r="A19" s="17">
        <v>4118</v>
      </c>
      <c r="B19" s="20" t="s">
        <v>25</v>
      </c>
      <c r="C19" s="19">
        <v>0</v>
      </c>
      <c r="D19" s="15"/>
      <c r="E19" s="16"/>
    </row>
    <row r="20" spans="1:5" x14ac:dyDescent="0.2">
      <c r="A20" s="17">
        <v>4119</v>
      </c>
      <c r="B20" s="18" t="s">
        <v>26</v>
      </c>
      <c r="C20" s="19">
        <v>0</v>
      </c>
      <c r="D20" s="15"/>
      <c r="E20" s="16"/>
    </row>
    <row r="21" spans="1:5" x14ac:dyDescent="0.2">
      <c r="A21" s="12">
        <v>4120</v>
      </c>
      <c r="B21" s="13" t="s">
        <v>27</v>
      </c>
      <c r="C21" s="14">
        <f>SUM(C22:C26)</f>
        <v>0</v>
      </c>
      <c r="D21" s="15"/>
      <c r="E21" s="16"/>
    </row>
    <row r="22" spans="1:5" x14ac:dyDescent="0.2">
      <c r="A22" s="17">
        <v>4121</v>
      </c>
      <c r="B22" s="18" t="s">
        <v>28</v>
      </c>
      <c r="C22" s="19">
        <v>0</v>
      </c>
      <c r="D22" s="15"/>
      <c r="E22" s="16"/>
    </row>
    <row r="23" spans="1:5" x14ac:dyDescent="0.2">
      <c r="A23" s="17">
        <v>4122</v>
      </c>
      <c r="B23" s="18" t="s">
        <v>29</v>
      </c>
      <c r="C23" s="19">
        <v>0</v>
      </c>
      <c r="D23" s="15"/>
      <c r="E23" s="16"/>
    </row>
    <row r="24" spans="1:5" x14ac:dyDescent="0.2">
      <c r="A24" s="17">
        <v>4123</v>
      </c>
      <c r="B24" s="18" t="s">
        <v>30</v>
      </c>
      <c r="C24" s="19">
        <v>0</v>
      </c>
      <c r="D24" s="15"/>
      <c r="E24" s="16"/>
    </row>
    <row r="25" spans="1:5" x14ac:dyDescent="0.2">
      <c r="A25" s="17">
        <v>4124</v>
      </c>
      <c r="B25" s="18" t="s">
        <v>31</v>
      </c>
      <c r="C25" s="19">
        <v>0</v>
      </c>
      <c r="D25" s="15"/>
      <c r="E25" s="16"/>
    </row>
    <row r="26" spans="1:5" x14ac:dyDescent="0.2">
      <c r="A26" s="17">
        <v>4129</v>
      </c>
      <c r="B26" s="18" t="s">
        <v>32</v>
      </c>
      <c r="C26" s="19">
        <v>0</v>
      </c>
      <c r="D26" s="15"/>
      <c r="E26" s="16"/>
    </row>
    <row r="27" spans="1:5" x14ac:dyDescent="0.2">
      <c r="A27" s="12">
        <v>4130</v>
      </c>
      <c r="B27" s="13" t="s">
        <v>33</v>
      </c>
      <c r="C27" s="14">
        <f>SUM(C28:C29)</f>
        <v>0</v>
      </c>
      <c r="D27" s="15"/>
      <c r="E27" s="16"/>
    </row>
    <row r="28" spans="1:5" x14ac:dyDescent="0.2">
      <c r="A28" s="17">
        <v>4131</v>
      </c>
      <c r="B28" s="18" t="s">
        <v>34</v>
      </c>
      <c r="C28" s="19">
        <v>0</v>
      </c>
      <c r="D28" s="15"/>
      <c r="E28" s="16"/>
    </row>
    <row r="29" spans="1:5" ht="22.5" x14ac:dyDescent="0.2">
      <c r="A29" s="17">
        <v>4132</v>
      </c>
      <c r="B29" s="20" t="s">
        <v>35</v>
      </c>
      <c r="C29" s="19">
        <v>0</v>
      </c>
      <c r="D29" s="15"/>
      <c r="E29" s="16"/>
    </row>
    <row r="30" spans="1:5" x14ac:dyDescent="0.2">
      <c r="A30" s="12">
        <v>4140</v>
      </c>
      <c r="B30" s="13" t="s">
        <v>36</v>
      </c>
      <c r="C30" s="14">
        <f>SUM(C31:C35)</f>
        <v>0</v>
      </c>
      <c r="D30" s="15"/>
      <c r="E30" s="16"/>
    </row>
    <row r="31" spans="1:5" x14ac:dyDescent="0.2">
      <c r="A31" s="17">
        <v>4141</v>
      </c>
      <c r="B31" s="18" t="s">
        <v>37</v>
      </c>
      <c r="C31" s="19">
        <v>0</v>
      </c>
      <c r="D31" s="15"/>
      <c r="E31" s="16"/>
    </row>
    <row r="32" spans="1:5" x14ac:dyDescent="0.2">
      <c r="A32" s="17">
        <v>4143</v>
      </c>
      <c r="B32" s="18" t="s">
        <v>38</v>
      </c>
      <c r="C32" s="19">
        <v>0</v>
      </c>
      <c r="D32" s="15"/>
      <c r="E32" s="16"/>
    </row>
    <row r="33" spans="1:5" x14ac:dyDescent="0.2">
      <c r="A33" s="17">
        <v>4144</v>
      </c>
      <c r="B33" s="18" t="s">
        <v>39</v>
      </c>
      <c r="C33" s="19">
        <v>0</v>
      </c>
      <c r="D33" s="15"/>
      <c r="E33" s="16"/>
    </row>
    <row r="34" spans="1:5" ht="22.5" x14ac:dyDescent="0.2">
      <c r="A34" s="17">
        <v>4145</v>
      </c>
      <c r="B34" s="20" t="s">
        <v>40</v>
      </c>
      <c r="C34" s="19">
        <v>0</v>
      </c>
      <c r="D34" s="15"/>
      <c r="E34" s="16"/>
    </row>
    <row r="35" spans="1:5" x14ac:dyDescent="0.2">
      <c r="A35" s="17">
        <v>4149</v>
      </c>
      <c r="B35" s="18" t="s">
        <v>41</v>
      </c>
      <c r="C35" s="19">
        <v>0</v>
      </c>
      <c r="D35" s="15"/>
      <c r="E35" s="16"/>
    </row>
    <row r="36" spans="1:5" x14ac:dyDescent="0.2">
      <c r="A36" s="12">
        <v>4150</v>
      </c>
      <c r="B36" s="13" t="s">
        <v>42</v>
      </c>
      <c r="C36" s="14">
        <f>SUM(C37:C38)</f>
        <v>0</v>
      </c>
      <c r="D36" s="15"/>
      <c r="E36" s="16"/>
    </row>
    <row r="37" spans="1:5" x14ac:dyDescent="0.2">
      <c r="A37" s="17">
        <v>4151</v>
      </c>
      <c r="B37" s="18" t="s">
        <v>42</v>
      </c>
      <c r="C37" s="19">
        <v>0</v>
      </c>
      <c r="D37" s="15"/>
      <c r="E37" s="16"/>
    </row>
    <row r="38" spans="1:5" ht="22.5" x14ac:dyDescent="0.2">
      <c r="A38" s="17">
        <v>4154</v>
      </c>
      <c r="B38" s="20" t="s">
        <v>43</v>
      </c>
      <c r="C38" s="19">
        <v>0</v>
      </c>
      <c r="D38" s="15"/>
      <c r="E38" s="16"/>
    </row>
    <row r="39" spans="1:5" x14ac:dyDescent="0.2">
      <c r="A39" s="12">
        <v>4160</v>
      </c>
      <c r="B39" s="13" t="s">
        <v>44</v>
      </c>
      <c r="C39" s="14">
        <f>SUM(C40:C47)</f>
        <v>0</v>
      </c>
      <c r="D39" s="15"/>
      <c r="E39" s="16"/>
    </row>
    <row r="40" spans="1:5" x14ac:dyDescent="0.2">
      <c r="A40" s="17">
        <v>4161</v>
      </c>
      <c r="B40" s="18" t="s">
        <v>45</v>
      </c>
      <c r="C40" s="19">
        <v>0</v>
      </c>
      <c r="D40" s="15"/>
      <c r="E40" s="16"/>
    </row>
    <row r="41" spans="1:5" x14ac:dyDescent="0.2">
      <c r="A41" s="17">
        <v>4162</v>
      </c>
      <c r="B41" s="18" t="s">
        <v>46</v>
      </c>
      <c r="C41" s="19">
        <v>0</v>
      </c>
      <c r="D41" s="15"/>
      <c r="E41" s="16"/>
    </row>
    <row r="42" spans="1:5" x14ac:dyDescent="0.2">
      <c r="A42" s="17">
        <v>4163</v>
      </c>
      <c r="B42" s="18" t="s">
        <v>47</v>
      </c>
      <c r="C42" s="19">
        <v>0</v>
      </c>
      <c r="D42" s="15"/>
      <c r="E42" s="16"/>
    </row>
    <row r="43" spans="1:5" x14ac:dyDescent="0.2">
      <c r="A43" s="17">
        <v>4164</v>
      </c>
      <c r="B43" s="18" t="s">
        <v>48</v>
      </c>
      <c r="C43" s="19">
        <v>0</v>
      </c>
      <c r="D43" s="15"/>
      <c r="E43" s="16"/>
    </row>
    <row r="44" spans="1:5" x14ac:dyDescent="0.2">
      <c r="A44" s="17">
        <v>4165</v>
      </c>
      <c r="B44" s="18" t="s">
        <v>49</v>
      </c>
      <c r="C44" s="19">
        <v>0</v>
      </c>
      <c r="D44" s="15"/>
      <c r="E44" s="16"/>
    </row>
    <row r="45" spans="1:5" ht="22.5" x14ac:dyDescent="0.2">
      <c r="A45" s="17">
        <v>4166</v>
      </c>
      <c r="B45" s="20" t="s">
        <v>50</v>
      </c>
      <c r="C45" s="19">
        <v>0</v>
      </c>
      <c r="D45" s="15"/>
      <c r="E45" s="16"/>
    </row>
    <row r="46" spans="1:5" x14ac:dyDescent="0.2">
      <c r="A46" s="17">
        <v>4168</v>
      </c>
      <c r="B46" s="18" t="s">
        <v>51</v>
      </c>
      <c r="C46" s="19">
        <v>0</v>
      </c>
      <c r="D46" s="15"/>
      <c r="E46" s="16"/>
    </row>
    <row r="47" spans="1:5" x14ac:dyDescent="0.2">
      <c r="A47" s="17">
        <v>4169</v>
      </c>
      <c r="B47" s="18" t="s">
        <v>52</v>
      </c>
      <c r="C47" s="19">
        <v>0</v>
      </c>
      <c r="D47" s="15"/>
      <c r="E47" s="16"/>
    </row>
    <row r="48" spans="1:5" x14ac:dyDescent="0.2">
      <c r="A48" s="12">
        <v>4170</v>
      </c>
      <c r="B48" s="13" t="s">
        <v>53</v>
      </c>
      <c r="C48" s="14">
        <f>SUM(C49:C56)</f>
        <v>58681751.5</v>
      </c>
      <c r="D48" s="15"/>
      <c r="E48" s="16"/>
    </row>
    <row r="49" spans="1:5" x14ac:dyDescent="0.2">
      <c r="A49" s="17">
        <v>4171</v>
      </c>
      <c r="B49" s="18" t="s">
        <v>54</v>
      </c>
      <c r="C49" s="19">
        <v>0</v>
      </c>
      <c r="D49" s="15"/>
      <c r="E49" s="16"/>
    </row>
    <row r="50" spans="1:5" x14ac:dyDescent="0.2">
      <c r="A50" s="17">
        <v>4172</v>
      </c>
      <c r="B50" s="18" t="s">
        <v>55</v>
      </c>
      <c r="C50" s="19">
        <v>0</v>
      </c>
      <c r="D50" s="15"/>
      <c r="E50" s="16"/>
    </row>
    <row r="51" spans="1:5" ht="22.5" x14ac:dyDescent="0.2">
      <c r="A51" s="17">
        <v>4173</v>
      </c>
      <c r="B51" s="20" t="s">
        <v>56</v>
      </c>
      <c r="C51" s="19">
        <v>58681751.5</v>
      </c>
      <c r="D51" s="15"/>
      <c r="E51" s="16"/>
    </row>
    <row r="52" spans="1:5" ht="22.5" x14ac:dyDescent="0.2">
      <c r="A52" s="17">
        <v>4174</v>
      </c>
      <c r="B52" s="20" t="s">
        <v>57</v>
      </c>
      <c r="C52" s="19">
        <v>0</v>
      </c>
      <c r="D52" s="15"/>
      <c r="E52" s="16"/>
    </row>
    <row r="53" spans="1:5" ht="22.5" x14ac:dyDescent="0.2">
      <c r="A53" s="17">
        <v>4175</v>
      </c>
      <c r="B53" s="20" t="s">
        <v>58</v>
      </c>
      <c r="C53" s="19">
        <v>0</v>
      </c>
      <c r="D53" s="15"/>
      <c r="E53" s="16"/>
    </row>
    <row r="54" spans="1:5" ht="22.5" x14ac:dyDescent="0.2">
      <c r="A54" s="17">
        <v>4176</v>
      </c>
      <c r="B54" s="20" t="s">
        <v>59</v>
      </c>
      <c r="C54" s="19">
        <v>0</v>
      </c>
      <c r="D54" s="15"/>
      <c r="E54" s="16"/>
    </row>
    <row r="55" spans="1:5" ht="22.5" x14ac:dyDescent="0.2">
      <c r="A55" s="17">
        <v>4177</v>
      </c>
      <c r="B55" s="20" t="s">
        <v>60</v>
      </c>
      <c r="C55" s="19">
        <v>0</v>
      </c>
      <c r="D55" s="15"/>
      <c r="E55" s="16"/>
    </row>
    <row r="56" spans="1:5" ht="22.5" x14ac:dyDescent="0.2">
      <c r="A56" s="17">
        <v>4178</v>
      </c>
      <c r="B56" s="20" t="s">
        <v>61</v>
      </c>
      <c r="C56" s="19">
        <v>0</v>
      </c>
      <c r="D56" s="15"/>
      <c r="E56" s="16"/>
    </row>
    <row r="57" spans="1:5" ht="33.75" x14ac:dyDescent="0.2">
      <c r="A57" s="12">
        <v>4200</v>
      </c>
      <c r="B57" s="21" t="s">
        <v>62</v>
      </c>
      <c r="C57" s="14">
        <f>+C58+C64</f>
        <v>286306157.33999997</v>
      </c>
      <c r="D57" s="15"/>
      <c r="E57" s="16"/>
    </row>
    <row r="58" spans="1:5" ht="22.5" x14ac:dyDescent="0.2">
      <c r="A58" s="12">
        <v>4210</v>
      </c>
      <c r="B58" s="21" t="s">
        <v>63</v>
      </c>
      <c r="C58" s="14">
        <f>SUM(C59:C63)</f>
        <v>0</v>
      </c>
      <c r="D58" s="15"/>
      <c r="E58" s="16"/>
    </row>
    <row r="59" spans="1:5" x14ac:dyDescent="0.2">
      <c r="A59" s="17">
        <v>4211</v>
      </c>
      <c r="B59" s="18" t="s">
        <v>64</v>
      </c>
      <c r="C59" s="19">
        <v>0</v>
      </c>
      <c r="D59" s="15"/>
      <c r="E59" s="16"/>
    </row>
    <row r="60" spans="1:5" x14ac:dyDescent="0.2">
      <c r="A60" s="17">
        <v>4212</v>
      </c>
      <c r="B60" s="18" t="s">
        <v>65</v>
      </c>
      <c r="C60" s="19">
        <v>0</v>
      </c>
      <c r="D60" s="15"/>
      <c r="E60" s="16"/>
    </row>
    <row r="61" spans="1:5" x14ac:dyDescent="0.2">
      <c r="A61" s="17">
        <v>4213</v>
      </c>
      <c r="B61" s="18" t="s">
        <v>66</v>
      </c>
      <c r="C61" s="19">
        <v>0</v>
      </c>
      <c r="D61" s="15"/>
      <c r="E61" s="16"/>
    </row>
    <row r="62" spans="1:5" x14ac:dyDescent="0.2">
      <c r="A62" s="17">
        <v>4214</v>
      </c>
      <c r="B62" s="18" t="s">
        <v>67</v>
      </c>
      <c r="C62" s="19">
        <v>0</v>
      </c>
      <c r="D62" s="15"/>
      <c r="E62" s="16"/>
    </row>
    <row r="63" spans="1:5" x14ac:dyDescent="0.2">
      <c r="A63" s="17">
        <v>4215</v>
      </c>
      <c r="B63" s="18" t="s">
        <v>68</v>
      </c>
      <c r="C63" s="19">
        <v>0</v>
      </c>
      <c r="D63" s="15"/>
      <c r="E63" s="16"/>
    </row>
    <row r="64" spans="1:5" x14ac:dyDescent="0.2">
      <c r="A64" s="12">
        <v>4220</v>
      </c>
      <c r="B64" s="13" t="s">
        <v>69</v>
      </c>
      <c r="C64" s="14">
        <f>SUM(C65:C68)</f>
        <v>286306157.33999997</v>
      </c>
      <c r="D64" s="15"/>
      <c r="E64" s="16"/>
    </row>
    <row r="65" spans="1:5" x14ac:dyDescent="0.2">
      <c r="A65" s="17">
        <v>4221</v>
      </c>
      <c r="B65" s="18" t="s">
        <v>70</v>
      </c>
      <c r="C65" s="19">
        <v>286306157.33999997</v>
      </c>
      <c r="D65" s="15"/>
      <c r="E65" s="16"/>
    </row>
    <row r="66" spans="1:5" x14ac:dyDescent="0.2">
      <c r="A66" s="17">
        <v>4223</v>
      </c>
      <c r="B66" s="18" t="s">
        <v>71</v>
      </c>
      <c r="C66" s="19">
        <v>0</v>
      </c>
      <c r="D66" s="15"/>
      <c r="E66" s="16"/>
    </row>
    <row r="67" spans="1:5" x14ac:dyDescent="0.2">
      <c r="A67" s="17">
        <v>4225</v>
      </c>
      <c r="B67" s="18" t="s">
        <v>72</v>
      </c>
      <c r="C67" s="19">
        <v>0</v>
      </c>
      <c r="D67" s="15"/>
      <c r="E67" s="16"/>
    </row>
    <row r="68" spans="1:5" x14ac:dyDescent="0.2">
      <c r="A68" s="17">
        <v>4227</v>
      </c>
      <c r="B68" s="18" t="s">
        <v>73</v>
      </c>
      <c r="C68" s="19">
        <v>0</v>
      </c>
      <c r="D68" s="15"/>
      <c r="E68" s="16"/>
    </row>
    <row r="69" spans="1:5" x14ac:dyDescent="0.2">
      <c r="A69" s="22">
        <v>4300</v>
      </c>
      <c r="B69" s="13" t="s">
        <v>74</v>
      </c>
      <c r="C69" s="14">
        <f>C70+C73+C79+C81+C83</f>
        <v>3891131.65</v>
      </c>
      <c r="D69" s="18"/>
      <c r="E69" s="18"/>
    </row>
    <row r="70" spans="1:5" x14ac:dyDescent="0.2">
      <c r="A70" s="22">
        <v>4310</v>
      </c>
      <c r="B70" s="13" t="s">
        <v>75</v>
      </c>
      <c r="C70" s="14">
        <f>SUM(C71:C72)</f>
        <v>0</v>
      </c>
      <c r="D70" s="18"/>
      <c r="E70" s="18"/>
    </row>
    <row r="71" spans="1:5" x14ac:dyDescent="0.2">
      <c r="A71" s="23">
        <v>4311</v>
      </c>
      <c r="B71" s="18" t="s">
        <v>76</v>
      </c>
      <c r="C71" s="19">
        <v>0</v>
      </c>
      <c r="D71" s="18"/>
      <c r="E71" s="18"/>
    </row>
    <row r="72" spans="1:5" x14ac:dyDescent="0.2">
      <c r="A72" s="23">
        <v>4319</v>
      </c>
      <c r="B72" s="18" t="s">
        <v>77</v>
      </c>
      <c r="C72" s="19">
        <v>0</v>
      </c>
      <c r="D72" s="18"/>
      <c r="E72" s="18"/>
    </row>
    <row r="73" spans="1:5" x14ac:dyDescent="0.2">
      <c r="A73" s="22">
        <v>4320</v>
      </c>
      <c r="B73" s="13" t="s">
        <v>78</v>
      </c>
      <c r="C73" s="14">
        <f>SUM(C74:C78)</f>
        <v>0</v>
      </c>
      <c r="D73" s="18"/>
      <c r="E73" s="18"/>
    </row>
    <row r="74" spans="1:5" x14ac:dyDescent="0.2">
      <c r="A74" s="23">
        <v>4321</v>
      </c>
      <c r="B74" s="18" t="s">
        <v>79</v>
      </c>
      <c r="C74" s="19">
        <v>0</v>
      </c>
      <c r="D74" s="18"/>
      <c r="E74" s="18"/>
    </row>
    <row r="75" spans="1:5" x14ac:dyDescent="0.2">
      <c r="A75" s="23">
        <v>4322</v>
      </c>
      <c r="B75" s="18" t="s">
        <v>80</v>
      </c>
      <c r="C75" s="19">
        <v>0</v>
      </c>
      <c r="D75" s="18"/>
      <c r="E75" s="18"/>
    </row>
    <row r="76" spans="1:5" x14ac:dyDescent="0.2">
      <c r="A76" s="23">
        <v>4323</v>
      </c>
      <c r="B76" s="18" t="s">
        <v>81</v>
      </c>
      <c r="C76" s="19">
        <v>0</v>
      </c>
      <c r="D76" s="18"/>
      <c r="E76" s="18"/>
    </row>
    <row r="77" spans="1:5" x14ac:dyDescent="0.2">
      <c r="A77" s="23">
        <v>4324</v>
      </c>
      <c r="B77" s="18" t="s">
        <v>82</v>
      </c>
      <c r="C77" s="19">
        <v>0</v>
      </c>
      <c r="D77" s="18"/>
      <c r="E77" s="18"/>
    </row>
    <row r="78" spans="1:5" x14ac:dyDescent="0.2">
      <c r="A78" s="23">
        <v>4325</v>
      </c>
      <c r="B78" s="18" t="s">
        <v>83</v>
      </c>
      <c r="C78" s="19">
        <v>0</v>
      </c>
      <c r="D78" s="18"/>
      <c r="E78" s="18"/>
    </row>
    <row r="79" spans="1:5" x14ac:dyDescent="0.2">
      <c r="A79" s="22">
        <v>4330</v>
      </c>
      <c r="B79" s="13" t="s">
        <v>84</v>
      </c>
      <c r="C79" s="14">
        <f>SUM(C80)</f>
        <v>0</v>
      </c>
      <c r="D79" s="18"/>
      <c r="E79" s="18"/>
    </row>
    <row r="80" spans="1:5" x14ac:dyDescent="0.2">
      <c r="A80" s="23">
        <v>4331</v>
      </c>
      <c r="B80" s="18" t="s">
        <v>84</v>
      </c>
      <c r="C80" s="19">
        <v>0</v>
      </c>
      <c r="D80" s="18"/>
      <c r="E80" s="18"/>
    </row>
    <row r="81" spans="1:5" x14ac:dyDescent="0.2">
      <c r="A81" s="22">
        <v>4340</v>
      </c>
      <c r="B81" s="13" t="s">
        <v>85</v>
      </c>
      <c r="C81" s="14">
        <f>SUM(C82)</f>
        <v>0</v>
      </c>
      <c r="D81" s="18"/>
      <c r="E81" s="18"/>
    </row>
    <row r="82" spans="1:5" x14ac:dyDescent="0.2">
      <c r="A82" s="23">
        <v>4341</v>
      </c>
      <c r="B82" s="18" t="s">
        <v>85</v>
      </c>
      <c r="C82" s="19">
        <v>0</v>
      </c>
      <c r="D82" s="18"/>
      <c r="E82" s="18"/>
    </row>
    <row r="83" spans="1:5" x14ac:dyDescent="0.2">
      <c r="A83" s="22">
        <v>4390</v>
      </c>
      <c r="B83" s="13" t="s">
        <v>86</v>
      </c>
      <c r="C83" s="14">
        <f>SUM(C84:C90)</f>
        <v>3891131.65</v>
      </c>
      <c r="D83" s="18"/>
      <c r="E83" s="18"/>
    </row>
    <row r="84" spans="1:5" x14ac:dyDescent="0.2">
      <c r="A84" s="23">
        <v>4392</v>
      </c>
      <c r="B84" s="18" t="s">
        <v>87</v>
      </c>
      <c r="C84" s="19">
        <v>0</v>
      </c>
      <c r="D84" s="18"/>
      <c r="E84" s="18"/>
    </row>
    <row r="85" spans="1:5" x14ac:dyDescent="0.2">
      <c r="A85" s="23">
        <v>4393</v>
      </c>
      <c r="B85" s="18" t="s">
        <v>88</v>
      </c>
      <c r="C85" s="19">
        <v>0</v>
      </c>
      <c r="D85" s="18"/>
      <c r="E85" s="18"/>
    </row>
    <row r="86" spans="1:5" x14ac:dyDescent="0.2">
      <c r="A86" s="23">
        <v>4394</v>
      </c>
      <c r="B86" s="18" t="s">
        <v>89</v>
      </c>
      <c r="C86" s="19">
        <v>0</v>
      </c>
      <c r="D86" s="18"/>
      <c r="E86" s="18"/>
    </row>
    <row r="87" spans="1:5" x14ac:dyDescent="0.2">
      <c r="A87" s="23">
        <v>4395</v>
      </c>
      <c r="B87" s="18" t="s">
        <v>90</v>
      </c>
      <c r="C87" s="19">
        <v>0</v>
      </c>
      <c r="D87" s="18"/>
      <c r="E87" s="18"/>
    </row>
    <row r="88" spans="1:5" x14ac:dyDescent="0.2">
      <c r="A88" s="23">
        <v>4396</v>
      </c>
      <c r="B88" s="18" t="s">
        <v>91</v>
      </c>
      <c r="C88" s="19">
        <v>0</v>
      </c>
      <c r="D88" s="18"/>
      <c r="E88" s="18"/>
    </row>
    <row r="89" spans="1:5" x14ac:dyDescent="0.2">
      <c r="A89" s="23">
        <v>4397</v>
      </c>
      <c r="B89" s="18" t="s">
        <v>92</v>
      </c>
      <c r="C89" s="19">
        <v>0</v>
      </c>
      <c r="D89" s="18"/>
      <c r="E89" s="18"/>
    </row>
    <row r="90" spans="1:5" x14ac:dyDescent="0.2">
      <c r="A90" s="23">
        <v>4399</v>
      </c>
      <c r="B90" s="18" t="s">
        <v>86</v>
      </c>
      <c r="C90" s="19">
        <v>3891131.65</v>
      </c>
      <c r="D90" s="18"/>
      <c r="E90" s="18"/>
    </row>
    <row r="91" spans="1:5" x14ac:dyDescent="0.2">
      <c r="A91" s="16"/>
      <c r="B91" s="16"/>
      <c r="C91" s="24"/>
      <c r="D91" s="16"/>
      <c r="E91" s="16"/>
    </row>
    <row r="92" spans="1:5" x14ac:dyDescent="0.2">
      <c r="A92" s="8" t="s">
        <v>93</v>
      </c>
      <c r="B92" s="8"/>
      <c r="C92" s="8"/>
      <c r="D92" s="8"/>
      <c r="E92" s="8"/>
    </row>
    <row r="93" spans="1:5" x14ac:dyDescent="0.2">
      <c r="A93" s="9" t="s">
        <v>10</v>
      </c>
      <c r="B93" s="9" t="s">
        <v>11</v>
      </c>
      <c r="C93" s="9" t="s">
        <v>12</v>
      </c>
      <c r="D93" s="9" t="s">
        <v>13</v>
      </c>
      <c r="E93" s="9" t="s">
        <v>14</v>
      </c>
    </row>
    <row r="94" spans="1:5" x14ac:dyDescent="0.2">
      <c r="A94" s="22">
        <v>5000</v>
      </c>
      <c r="B94" s="13" t="s">
        <v>94</v>
      </c>
      <c r="C94" s="14">
        <f>C95+C123+C156+C166+C181+C210</f>
        <v>247167671.23000002</v>
      </c>
      <c r="D94" s="25">
        <v>1</v>
      </c>
      <c r="E94" s="1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22">
        <v>5100</v>
      </c>
      <c r="B95" s="13" t="s">
        <v>95</v>
      </c>
      <c r="C95" s="14">
        <f>C96+C103+C113</f>
        <v>221866371.64000002</v>
      </c>
      <c r="D95" s="25">
        <f>C95/$C$94</f>
        <v>0.89763507717618918</v>
      </c>
      <c r="E95" s="18"/>
    </row>
    <row r="96" spans="1:5" x14ac:dyDescent="0.2">
      <c r="A96" s="22">
        <v>5110</v>
      </c>
      <c r="B96" s="13" t="s">
        <v>96</v>
      </c>
      <c r="C96" s="14">
        <f>SUM(C97:C102)</f>
        <v>203498097.14000002</v>
      </c>
      <c r="D96" s="25">
        <f t="shared" ref="D96:D159" si="0">C96/$C$94</f>
        <v>0.82332004071291509</v>
      </c>
      <c r="E96" s="18"/>
    </row>
    <row r="97" spans="1:5" x14ac:dyDescent="0.2">
      <c r="A97" s="23">
        <v>5111</v>
      </c>
      <c r="B97" s="18" t="s">
        <v>97</v>
      </c>
      <c r="C97" s="19">
        <v>145473085.50999999</v>
      </c>
      <c r="D97" s="26">
        <f t="shared" si="0"/>
        <v>0.58856032743307718</v>
      </c>
      <c r="E97" s="18"/>
    </row>
    <row r="98" spans="1:5" x14ac:dyDescent="0.2">
      <c r="A98" s="23">
        <v>5112</v>
      </c>
      <c r="B98" s="18" t="s">
        <v>98</v>
      </c>
      <c r="C98" s="19">
        <v>0</v>
      </c>
      <c r="D98" s="26">
        <f t="shared" si="0"/>
        <v>0</v>
      </c>
      <c r="E98" s="18"/>
    </row>
    <row r="99" spans="1:5" x14ac:dyDescent="0.2">
      <c r="A99" s="23">
        <v>5113</v>
      </c>
      <c r="B99" s="18" t="s">
        <v>99</v>
      </c>
      <c r="C99" s="19">
        <v>81116.160000000003</v>
      </c>
      <c r="D99" s="26">
        <f t="shared" si="0"/>
        <v>3.2818272550101413E-4</v>
      </c>
      <c r="E99" s="18"/>
    </row>
    <row r="100" spans="1:5" x14ac:dyDescent="0.2">
      <c r="A100" s="23">
        <v>5114</v>
      </c>
      <c r="B100" s="18" t="s">
        <v>100</v>
      </c>
      <c r="C100" s="19">
        <v>39423385.450000003</v>
      </c>
      <c r="D100" s="26">
        <f t="shared" si="0"/>
        <v>0.15950057405895476</v>
      </c>
      <c r="E100" s="18"/>
    </row>
    <row r="101" spans="1:5" x14ac:dyDescent="0.2">
      <c r="A101" s="23">
        <v>5115</v>
      </c>
      <c r="B101" s="18" t="s">
        <v>101</v>
      </c>
      <c r="C101" s="19">
        <v>18520510.02</v>
      </c>
      <c r="D101" s="26">
        <f t="shared" si="0"/>
        <v>7.4930956495381951E-2</v>
      </c>
      <c r="E101" s="18"/>
    </row>
    <row r="102" spans="1:5" x14ac:dyDescent="0.2">
      <c r="A102" s="23">
        <v>5116</v>
      </c>
      <c r="B102" s="18" t="s">
        <v>102</v>
      </c>
      <c r="C102" s="19">
        <v>0</v>
      </c>
      <c r="D102" s="26">
        <f t="shared" si="0"/>
        <v>0</v>
      </c>
      <c r="E102" s="18"/>
    </row>
    <row r="103" spans="1:5" x14ac:dyDescent="0.2">
      <c r="A103" s="22">
        <v>5120</v>
      </c>
      <c r="B103" s="13" t="s">
        <v>103</v>
      </c>
      <c r="C103" s="14">
        <f>SUM(C104:C112)</f>
        <v>3703514.43</v>
      </c>
      <c r="D103" s="25">
        <f t="shared" si="0"/>
        <v>1.4983814070707178E-2</v>
      </c>
      <c r="E103" s="18"/>
    </row>
    <row r="104" spans="1:5" x14ac:dyDescent="0.2">
      <c r="A104" s="23">
        <v>5121</v>
      </c>
      <c r="B104" s="18" t="s">
        <v>104</v>
      </c>
      <c r="C104" s="19">
        <v>638037.93999999994</v>
      </c>
      <c r="D104" s="26">
        <f t="shared" si="0"/>
        <v>2.5813972224801138E-3</v>
      </c>
      <c r="E104" s="18"/>
    </row>
    <row r="105" spans="1:5" x14ac:dyDescent="0.2">
      <c r="A105" s="23">
        <v>5122</v>
      </c>
      <c r="B105" s="18" t="s">
        <v>105</v>
      </c>
      <c r="C105" s="19">
        <v>404826.29</v>
      </c>
      <c r="D105" s="26">
        <f t="shared" si="0"/>
        <v>1.6378610033643596E-3</v>
      </c>
      <c r="E105" s="18"/>
    </row>
    <row r="106" spans="1:5" x14ac:dyDescent="0.2">
      <c r="A106" s="23">
        <v>5123</v>
      </c>
      <c r="B106" s="18" t="s">
        <v>106</v>
      </c>
      <c r="C106" s="19">
        <v>0</v>
      </c>
      <c r="D106" s="26">
        <f t="shared" si="0"/>
        <v>0</v>
      </c>
      <c r="E106" s="18"/>
    </row>
    <row r="107" spans="1:5" x14ac:dyDescent="0.2">
      <c r="A107" s="23">
        <v>5124</v>
      </c>
      <c r="B107" s="18" t="s">
        <v>107</v>
      </c>
      <c r="C107" s="19">
        <v>372002.35</v>
      </c>
      <c r="D107" s="26">
        <f t="shared" si="0"/>
        <v>1.5050607069637192E-3</v>
      </c>
      <c r="E107" s="18"/>
    </row>
    <row r="108" spans="1:5" x14ac:dyDescent="0.2">
      <c r="A108" s="23">
        <v>5125</v>
      </c>
      <c r="B108" s="18" t="s">
        <v>108</v>
      </c>
      <c r="C108" s="19">
        <v>473230.26</v>
      </c>
      <c r="D108" s="26">
        <f t="shared" si="0"/>
        <v>1.914612285842347E-3</v>
      </c>
      <c r="E108" s="18"/>
    </row>
    <row r="109" spans="1:5" x14ac:dyDescent="0.2">
      <c r="A109" s="23">
        <v>5126</v>
      </c>
      <c r="B109" s="18" t="s">
        <v>109</v>
      </c>
      <c r="C109" s="19">
        <v>490034.65</v>
      </c>
      <c r="D109" s="26">
        <f t="shared" si="0"/>
        <v>1.9826001012244114E-3</v>
      </c>
      <c r="E109" s="18"/>
    </row>
    <row r="110" spans="1:5" x14ac:dyDescent="0.2">
      <c r="A110" s="23">
        <v>5127</v>
      </c>
      <c r="B110" s="18" t="s">
        <v>110</v>
      </c>
      <c r="C110" s="19">
        <v>519778.86</v>
      </c>
      <c r="D110" s="26">
        <f t="shared" si="0"/>
        <v>2.1029403134049988E-3</v>
      </c>
      <c r="E110" s="18"/>
    </row>
    <row r="111" spans="1:5" x14ac:dyDescent="0.2">
      <c r="A111" s="23">
        <v>5128</v>
      </c>
      <c r="B111" s="18" t="s">
        <v>111</v>
      </c>
      <c r="C111" s="19">
        <v>0</v>
      </c>
      <c r="D111" s="26">
        <f t="shared" si="0"/>
        <v>0</v>
      </c>
      <c r="E111" s="18"/>
    </row>
    <row r="112" spans="1:5" x14ac:dyDescent="0.2">
      <c r="A112" s="23">
        <v>5129</v>
      </c>
      <c r="B112" s="18" t="s">
        <v>112</v>
      </c>
      <c r="C112" s="19">
        <v>805604.08</v>
      </c>
      <c r="D112" s="26">
        <f t="shared" si="0"/>
        <v>3.2593424374272278E-3</v>
      </c>
      <c r="E112" s="18"/>
    </row>
    <row r="113" spans="1:5" x14ac:dyDescent="0.2">
      <c r="A113" s="22">
        <v>5130</v>
      </c>
      <c r="B113" s="13" t="s">
        <v>113</v>
      </c>
      <c r="C113" s="14">
        <f>SUM(C114:C122)</f>
        <v>14664760.069999998</v>
      </c>
      <c r="D113" s="25">
        <f t="shared" si="0"/>
        <v>5.9331222392566933E-2</v>
      </c>
      <c r="E113" s="18"/>
    </row>
    <row r="114" spans="1:5" x14ac:dyDescent="0.2">
      <c r="A114" s="23">
        <v>5131</v>
      </c>
      <c r="B114" s="18" t="s">
        <v>114</v>
      </c>
      <c r="C114" s="19">
        <v>3876521.84</v>
      </c>
      <c r="D114" s="26">
        <f t="shared" si="0"/>
        <v>1.5683773774737439E-2</v>
      </c>
      <c r="E114" s="18"/>
    </row>
    <row r="115" spans="1:5" x14ac:dyDescent="0.2">
      <c r="A115" s="23">
        <v>5132</v>
      </c>
      <c r="B115" s="18" t="s">
        <v>115</v>
      </c>
      <c r="C115" s="19">
        <v>1186956.8</v>
      </c>
      <c r="D115" s="26">
        <f t="shared" si="0"/>
        <v>4.8022332131595251E-3</v>
      </c>
      <c r="E115" s="18"/>
    </row>
    <row r="116" spans="1:5" x14ac:dyDescent="0.2">
      <c r="A116" s="23">
        <v>5133</v>
      </c>
      <c r="B116" s="18" t="s">
        <v>116</v>
      </c>
      <c r="C116" s="19">
        <v>1469482.64</v>
      </c>
      <c r="D116" s="26">
        <f t="shared" si="0"/>
        <v>5.9452865849619297E-3</v>
      </c>
      <c r="E116" s="18"/>
    </row>
    <row r="117" spans="1:5" x14ac:dyDescent="0.2">
      <c r="A117" s="23">
        <v>5134</v>
      </c>
      <c r="B117" s="18" t="s">
        <v>117</v>
      </c>
      <c r="C117" s="19">
        <v>1585063.92</v>
      </c>
      <c r="D117" s="26">
        <f t="shared" si="0"/>
        <v>6.4129095529043946E-3</v>
      </c>
      <c r="E117" s="18"/>
    </row>
    <row r="118" spans="1:5" x14ac:dyDescent="0.2">
      <c r="A118" s="23">
        <v>5135</v>
      </c>
      <c r="B118" s="18" t="s">
        <v>118</v>
      </c>
      <c r="C118" s="19">
        <v>863319.82</v>
      </c>
      <c r="D118" s="26">
        <f t="shared" si="0"/>
        <v>3.492850888240332E-3</v>
      </c>
      <c r="E118" s="18"/>
    </row>
    <row r="119" spans="1:5" x14ac:dyDescent="0.2">
      <c r="A119" s="23">
        <v>5136</v>
      </c>
      <c r="B119" s="18" t="s">
        <v>119</v>
      </c>
      <c r="C119" s="19">
        <v>95631.56</v>
      </c>
      <c r="D119" s="26">
        <f t="shared" si="0"/>
        <v>3.8690966146220137E-4</v>
      </c>
      <c r="E119" s="18"/>
    </row>
    <row r="120" spans="1:5" x14ac:dyDescent="0.2">
      <c r="A120" s="23">
        <v>5137</v>
      </c>
      <c r="B120" s="18" t="s">
        <v>120</v>
      </c>
      <c r="C120" s="19">
        <v>199563.78</v>
      </c>
      <c r="D120" s="26">
        <f t="shared" si="0"/>
        <v>8.0740243660060791E-4</v>
      </c>
      <c r="E120" s="18"/>
    </row>
    <row r="121" spans="1:5" x14ac:dyDescent="0.2">
      <c r="A121" s="23">
        <v>5138</v>
      </c>
      <c r="B121" s="18" t="s">
        <v>121</v>
      </c>
      <c r="C121" s="19">
        <v>647219.37</v>
      </c>
      <c r="D121" s="26">
        <f t="shared" si="0"/>
        <v>2.6185437876207317E-3</v>
      </c>
      <c r="E121" s="18"/>
    </row>
    <row r="122" spans="1:5" x14ac:dyDescent="0.2">
      <c r="A122" s="23">
        <v>5139</v>
      </c>
      <c r="B122" s="18" t="s">
        <v>122</v>
      </c>
      <c r="C122" s="19">
        <v>4741000.34</v>
      </c>
      <c r="D122" s="26">
        <f t="shared" si="0"/>
        <v>1.9181312492879774E-2</v>
      </c>
      <c r="E122" s="18"/>
    </row>
    <row r="123" spans="1:5" x14ac:dyDescent="0.2">
      <c r="A123" s="22">
        <v>5200</v>
      </c>
      <c r="B123" s="13" t="s">
        <v>123</v>
      </c>
      <c r="C123" s="14">
        <f>C124+C127+C130+C133+C138+C142+C145+C147+C153</f>
        <v>2524129.7400000002</v>
      </c>
      <c r="D123" s="25">
        <f t="shared" si="0"/>
        <v>1.021221637700017E-2</v>
      </c>
      <c r="E123" s="18"/>
    </row>
    <row r="124" spans="1:5" x14ac:dyDescent="0.2">
      <c r="A124" s="22">
        <v>5210</v>
      </c>
      <c r="B124" s="13" t="s">
        <v>124</v>
      </c>
      <c r="C124" s="14">
        <f>SUM(C125:C126)</f>
        <v>0</v>
      </c>
      <c r="D124" s="25">
        <f t="shared" si="0"/>
        <v>0</v>
      </c>
      <c r="E124" s="18"/>
    </row>
    <row r="125" spans="1:5" x14ac:dyDescent="0.2">
      <c r="A125" s="23">
        <v>5211</v>
      </c>
      <c r="B125" s="18" t="s">
        <v>125</v>
      </c>
      <c r="C125" s="19">
        <v>0</v>
      </c>
      <c r="D125" s="26">
        <f t="shared" si="0"/>
        <v>0</v>
      </c>
      <c r="E125" s="18"/>
    </row>
    <row r="126" spans="1:5" x14ac:dyDescent="0.2">
      <c r="A126" s="23">
        <v>5212</v>
      </c>
      <c r="B126" s="18" t="s">
        <v>126</v>
      </c>
      <c r="C126" s="19">
        <v>0</v>
      </c>
      <c r="D126" s="26">
        <f t="shared" si="0"/>
        <v>0</v>
      </c>
      <c r="E126" s="18"/>
    </row>
    <row r="127" spans="1:5" x14ac:dyDescent="0.2">
      <c r="A127" s="22">
        <v>5220</v>
      </c>
      <c r="B127" s="13" t="s">
        <v>127</v>
      </c>
      <c r="C127" s="14">
        <f>SUM(C128:C129)</f>
        <v>0</v>
      </c>
      <c r="D127" s="25">
        <f t="shared" si="0"/>
        <v>0</v>
      </c>
      <c r="E127" s="18"/>
    </row>
    <row r="128" spans="1:5" x14ac:dyDescent="0.2">
      <c r="A128" s="23">
        <v>5221</v>
      </c>
      <c r="B128" s="18" t="s">
        <v>128</v>
      </c>
      <c r="C128" s="19">
        <v>0</v>
      </c>
      <c r="D128" s="26">
        <f t="shared" si="0"/>
        <v>0</v>
      </c>
      <c r="E128" s="18"/>
    </row>
    <row r="129" spans="1:5" x14ac:dyDescent="0.2">
      <c r="A129" s="23">
        <v>5222</v>
      </c>
      <c r="B129" s="18" t="s">
        <v>129</v>
      </c>
      <c r="C129" s="19">
        <v>0</v>
      </c>
      <c r="D129" s="26">
        <f t="shared" si="0"/>
        <v>0</v>
      </c>
      <c r="E129" s="18"/>
    </row>
    <row r="130" spans="1:5" x14ac:dyDescent="0.2">
      <c r="A130" s="22">
        <v>5230</v>
      </c>
      <c r="B130" s="13" t="s">
        <v>71</v>
      </c>
      <c r="C130" s="14">
        <f>SUM(C131:C132)</f>
        <v>0</v>
      </c>
      <c r="D130" s="25">
        <f t="shared" si="0"/>
        <v>0</v>
      </c>
      <c r="E130" s="18"/>
    </row>
    <row r="131" spans="1:5" x14ac:dyDescent="0.2">
      <c r="A131" s="23">
        <v>5231</v>
      </c>
      <c r="B131" s="18" t="s">
        <v>130</v>
      </c>
      <c r="C131" s="19">
        <v>0</v>
      </c>
      <c r="D131" s="26">
        <f t="shared" si="0"/>
        <v>0</v>
      </c>
      <c r="E131" s="18"/>
    </row>
    <row r="132" spans="1:5" x14ac:dyDescent="0.2">
      <c r="A132" s="23">
        <v>5232</v>
      </c>
      <c r="B132" s="18" t="s">
        <v>131</v>
      </c>
      <c r="C132" s="19">
        <v>0</v>
      </c>
      <c r="D132" s="26">
        <f t="shared" si="0"/>
        <v>0</v>
      </c>
      <c r="E132" s="18"/>
    </row>
    <row r="133" spans="1:5" x14ac:dyDescent="0.2">
      <c r="A133" s="22">
        <v>5240</v>
      </c>
      <c r="B133" s="13" t="s">
        <v>132</v>
      </c>
      <c r="C133" s="14">
        <f>SUM(C134:C137)</f>
        <v>2524129.7400000002</v>
      </c>
      <c r="D133" s="25">
        <f t="shared" si="0"/>
        <v>1.021221637700017E-2</v>
      </c>
      <c r="E133" s="18"/>
    </row>
    <row r="134" spans="1:5" x14ac:dyDescent="0.2">
      <c r="A134" s="23">
        <v>5241</v>
      </c>
      <c r="B134" s="18" t="s">
        <v>133</v>
      </c>
      <c r="C134" s="19">
        <v>1629129.74</v>
      </c>
      <c r="D134" s="26">
        <f t="shared" si="0"/>
        <v>6.5911926583797666E-3</v>
      </c>
      <c r="E134" s="18"/>
    </row>
    <row r="135" spans="1:5" x14ac:dyDescent="0.2">
      <c r="A135" s="23">
        <v>5242</v>
      </c>
      <c r="B135" s="18" t="s">
        <v>134</v>
      </c>
      <c r="C135" s="19">
        <v>0</v>
      </c>
      <c r="D135" s="26">
        <f t="shared" si="0"/>
        <v>0</v>
      </c>
      <c r="E135" s="18"/>
    </row>
    <row r="136" spans="1:5" x14ac:dyDescent="0.2">
      <c r="A136" s="23">
        <v>5243</v>
      </c>
      <c r="B136" s="18" t="s">
        <v>135</v>
      </c>
      <c r="C136" s="19">
        <v>895000</v>
      </c>
      <c r="D136" s="26">
        <f t="shared" si="0"/>
        <v>3.6210237186204033E-3</v>
      </c>
      <c r="E136" s="18"/>
    </row>
    <row r="137" spans="1:5" x14ac:dyDescent="0.2">
      <c r="A137" s="23">
        <v>5244</v>
      </c>
      <c r="B137" s="18" t="s">
        <v>136</v>
      </c>
      <c r="C137" s="19">
        <v>0</v>
      </c>
      <c r="D137" s="26">
        <f t="shared" si="0"/>
        <v>0</v>
      </c>
      <c r="E137" s="18"/>
    </row>
    <row r="138" spans="1:5" x14ac:dyDescent="0.2">
      <c r="A138" s="22">
        <v>5250</v>
      </c>
      <c r="B138" s="13" t="s">
        <v>72</v>
      </c>
      <c r="C138" s="14">
        <f>SUM(C139:C141)</f>
        <v>0</v>
      </c>
      <c r="D138" s="25">
        <f t="shared" si="0"/>
        <v>0</v>
      </c>
      <c r="E138" s="18"/>
    </row>
    <row r="139" spans="1:5" x14ac:dyDescent="0.2">
      <c r="A139" s="23">
        <v>5251</v>
      </c>
      <c r="B139" s="18" t="s">
        <v>137</v>
      </c>
      <c r="C139" s="19">
        <v>0</v>
      </c>
      <c r="D139" s="26">
        <f t="shared" si="0"/>
        <v>0</v>
      </c>
      <c r="E139" s="18"/>
    </row>
    <row r="140" spans="1:5" x14ac:dyDescent="0.2">
      <c r="A140" s="23">
        <v>5252</v>
      </c>
      <c r="B140" s="18" t="s">
        <v>138</v>
      </c>
      <c r="C140" s="19">
        <v>0</v>
      </c>
      <c r="D140" s="26">
        <f t="shared" si="0"/>
        <v>0</v>
      </c>
      <c r="E140" s="18"/>
    </row>
    <row r="141" spans="1:5" x14ac:dyDescent="0.2">
      <c r="A141" s="23">
        <v>5259</v>
      </c>
      <c r="B141" s="18" t="s">
        <v>139</v>
      </c>
      <c r="C141" s="19">
        <v>0</v>
      </c>
      <c r="D141" s="26">
        <f t="shared" si="0"/>
        <v>0</v>
      </c>
      <c r="E141" s="18"/>
    </row>
    <row r="142" spans="1:5" x14ac:dyDescent="0.2">
      <c r="A142" s="22">
        <v>5260</v>
      </c>
      <c r="B142" s="13" t="s">
        <v>140</v>
      </c>
      <c r="C142" s="14">
        <f>SUM(C143:C144)</f>
        <v>0</v>
      </c>
      <c r="D142" s="25">
        <f t="shared" si="0"/>
        <v>0</v>
      </c>
      <c r="E142" s="18"/>
    </row>
    <row r="143" spans="1:5" x14ac:dyDescent="0.2">
      <c r="A143" s="23">
        <v>5261</v>
      </c>
      <c r="B143" s="18" t="s">
        <v>141</v>
      </c>
      <c r="C143" s="19">
        <v>0</v>
      </c>
      <c r="D143" s="26">
        <f t="shared" si="0"/>
        <v>0</v>
      </c>
      <c r="E143" s="18"/>
    </row>
    <row r="144" spans="1:5" x14ac:dyDescent="0.2">
      <c r="A144" s="23">
        <v>5262</v>
      </c>
      <c r="B144" s="18" t="s">
        <v>142</v>
      </c>
      <c r="C144" s="19">
        <v>0</v>
      </c>
      <c r="D144" s="26">
        <f t="shared" si="0"/>
        <v>0</v>
      </c>
      <c r="E144" s="18"/>
    </row>
    <row r="145" spans="1:5" x14ac:dyDescent="0.2">
      <c r="A145" s="22">
        <v>5270</v>
      </c>
      <c r="B145" s="13" t="s">
        <v>143</v>
      </c>
      <c r="C145" s="14">
        <f>SUM(C146)</f>
        <v>0</v>
      </c>
      <c r="D145" s="25">
        <f t="shared" si="0"/>
        <v>0</v>
      </c>
      <c r="E145" s="18"/>
    </row>
    <row r="146" spans="1:5" x14ac:dyDescent="0.2">
      <c r="A146" s="23">
        <v>5271</v>
      </c>
      <c r="B146" s="18" t="s">
        <v>144</v>
      </c>
      <c r="C146" s="19">
        <v>0</v>
      </c>
      <c r="D146" s="26">
        <f t="shared" si="0"/>
        <v>0</v>
      </c>
      <c r="E146" s="18"/>
    </row>
    <row r="147" spans="1:5" x14ac:dyDescent="0.2">
      <c r="A147" s="22">
        <v>5280</v>
      </c>
      <c r="B147" s="13" t="s">
        <v>145</v>
      </c>
      <c r="C147" s="14">
        <f>SUM(C148:C152)</f>
        <v>0</v>
      </c>
      <c r="D147" s="25">
        <f t="shared" si="0"/>
        <v>0</v>
      </c>
      <c r="E147" s="18"/>
    </row>
    <row r="148" spans="1:5" x14ac:dyDescent="0.2">
      <c r="A148" s="23">
        <v>5281</v>
      </c>
      <c r="B148" s="18" t="s">
        <v>146</v>
      </c>
      <c r="C148" s="19">
        <v>0</v>
      </c>
      <c r="D148" s="26">
        <f t="shared" si="0"/>
        <v>0</v>
      </c>
      <c r="E148" s="18"/>
    </row>
    <row r="149" spans="1:5" x14ac:dyDescent="0.2">
      <c r="A149" s="23">
        <v>5282</v>
      </c>
      <c r="B149" s="18" t="s">
        <v>147</v>
      </c>
      <c r="C149" s="19">
        <v>0</v>
      </c>
      <c r="D149" s="26">
        <f t="shared" si="0"/>
        <v>0</v>
      </c>
      <c r="E149" s="18"/>
    </row>
    <row r="150" spans="1:5" x14ac:dyDescent="0.2">
      <c r="A150" s="23">
        <v>5283</v>
      </c>
      <c r="B150" s="18" t="s">
        <v>148</v>
      </c>
      <c r="C150" s="19">
        <v>0</v>
      </c>
      <c r="D150" s="26">
        <f t="shared" si="0"/>
        <v>0</v>
      </c>
      <c r="E150" s="18"/>
    </row>
    <row r="151" spans="1:5" x14ac:dyDescent="0.2">
      <c r="A151" s="23">
        <v>5284</v>
      </c>
      <c r="B151" s="18" t="s">
        <v>149</v>
      </c>
      <c r="C151" s="19">
        <v>0</v>
      </c>
      <c r="D151" s="26">
        <f t="shared" si="0"/>
        <v>0</v>
      </c>
      <c r="E151" s="18"/>
    </row>
    <row r="152" spans="1:5" x14ac:dyDescent="0.2">
      <c r="A152" s="23">
        <v>5285</v>
      </c>
      <c r="B152" s="18" t="s">
        <v>150</v>
      </c>
      <c r="C152" s="19">
        <v>0</v>
      </c>
      <c r="D152" s="26">
        <f t="shared" si="0"/>
        <v>0</v>
      </c>
      <c r="E152" s="18"/>
    </row>
    <row r="153" spans="1:5" x14ac:dyDescent="0.2">
      <c r="A153" s="22">
        <v>5290</v>
      </c>
      <c r="B153" s="13" t="s">
        <v>151</v>
      </c>
      <c r="C153" s="14">
        <f>SUM(C154:C155)</f>
        <v>0</v>
      </c>
      <c r="D153" s="25">
        <f t="shared" si="0"/>
        <v>0</v>
      </c>
      <c r="E153" s="18"/>
    </row>
    <row r="154" spans="1:5" x14ac:dyDescent="0.2">
      <c r="A154" s="23">
        <v>5291</v>
      </c>
      <c r="B154" s="18" t="s">
        <v>152</v>
      </c>
      <c r="C154" s="19">
        <v>0</v>
      </c>
      <c r="D154" s="26">
        <f t="shared" si="0"/>
        <v>0</v>
      </c>
      <c r="E154" s="18"/>
    </row>
    <row r="155" spans="1:5" x14ac:dyDescent="0.2">
      <c r="A155" s="23">
        <v>5292</v>
      </c>
      <c r="B155" s="18" t="s">
        <v>153</v>
      </c>
      <c r="C155" s="19">
        <v>0</v>
      </c>
      <c r="D155" s="26">
        <f t="shared" si="0"/>
        <v>0</v>
      </c>
      <c r="E155" s="18"/>
    </row>
    <row r="156" spans="1:5" x14ac:dyDescent="0.2">
      <c r="A156" s="22">
        <v>5300</v>
      </c>
      <c r="B156" s="13" t="s">
        <v>154</v>
      </c>
      <c r="C156" s="14">
        <f>C157+C160+C163</f>
        <v>0</v>
      </c>
      <c r="D156" s="25">
        <f t="shared" si="0"/>
        <v>0</v>
      </c>
      <c r="E156" s="18"/>
    </row>
    <row r="157" spans="1:5" x14ac:dyDescent="0.2">
      <c r="A157" s="22">
        <v>5310</v>
      </c>
      <c r="B157" s="13" t="s">
        <v>64</v>
      </c>
      <c r="C157" s="14">
        <f>C158+C159</f>
        <v>0</v>
      </c>
      <c r="D157" s="25">
        <f t="shared" si="0"/>
        <v>0</v>
      </c>
      <c r="E157" s="18"/>
    </row>
    <row r="158" spans="1:5" x14ac:dyDescent="0.2">
      <c r="A158" s="23">
        <v>5311</v>
      </c>
      <c r="B158" s="18" t="s">
        <v>155</v>
      </c>
      <c r="C158" s="19">
        <v>0</v>
      </c>
      <c r="D158" s="26">
        <f t="shared" si="0"/>
        <v>0</v>
      </c>
      <c r="E158" s="18"/>
    </row>
    <row r="159" spans="1:5" x14ac:dyDescent="0.2">
      <c r="A159" s="23">
        <v>5312</v>
      </c>
      <c r="B159" s="18" t="s">
        <v>156</v>
      </c>
      <c r="C159" s="19">
        <v>0</v>
      </c>
      <c r="D159" s="26">
        <f t="shared" si="0"/>
        <v>0</v>
      </c>
      <c r="E159" s="18"/>
    </row>
    <row r="160" spans="1:5" x14ac:dyDescent="0.2">
      <c r="A160" s="22">
        <v>5320</v>
      </c>
      <c r="B160" s="13" t="s">
        <v>65</v>
      </c>
      <c r="C160" s="14">
        <f>SUM(C161:C162)</f>
        <v>0</v>
      </c>
      <c r="D160" s="25">
        <f t="shared" ref="D160:D212" si="1">C160/$C$94</f>
        <v>0</v>
      </c>
      <c r="E160" s="18"/>
    </row>
    <row r="161" spans="1:5" x14ac:dyDescent="0.2">
      <c r="A161" s="23">
        <v>5321</v>
      </c>
      <c r="B161" s="18" t="s">
        <v>157</v>
      </c>
      <c r="C161" s="19">
        <v>0</v>
      </c>
      <c r="D161" s="26">
        <f t="shared" si="1"/>
        <v>0</v>
      </c>
      <c r="E161" s="18"/>
    </row>
    <row r="162" spans="1:5" x14ac:dyDescent="0.2">
      <c r="A162" s="23">
        <v>5322</v>
      </c>
      <c r="B162" s="18" t="s">
        <v>158</v>
      </c>
      <c r="C162" s="19">
        <v>0</v>
      </c>
      <c r="D162" s="26">
        <f t="shared" si="1"/>
        <v>0</v>
      </c>
      <c r="E162" s="18"/>
    </row>
    <row r="163" spans="1:5" x14ac:dyDescent="0.2">
      <c r="A163" s="22">
        <v>5330</v>
      </c>
      <c r="B163" s="13" t="s">
        <v>66</v>
      </c>
      <c r="C163" s="14">
        <f>SUM(C164:C165)</f>
        <v>0</v>
      </c>
      <c r="D163" s="25">
        <f t="shared" si="1"/>
        <v>0</v>
      </c>
      <c r="E163" s="18"/>
    </row>
    <row r="164" spans="1:5" x14ac:dyDescent="0.2">
      <c r="A164" s="23">
        <v>5331</v>
      </c>
      <c r="B164" s="18" t="s">
        <v>159</v>
      </c>
      <c r="C164" s="19">
        <v>0</v>
      </c>
      <c r="D164" s="26">
        <f t="shared" si="1"/>
        <v>0</v>
      </c>
      <c r="E164" s="18"/>
    </row>
    <row r="165" spans="1:5" x14ac:dyDescent="0.2">
      <c r="A165" s="23">
        <v>5332</v>
      </c>
      <c r="B165" s="18" t="s">
        <v>160</v>
      </c>
      <c r="C165" s="19">
        <v>0</v>
      </c>
      <c r="D165" s="26">
        <f t="shared" si="1"/>
        <v>0</v>
      </c>
      <c r="E165" s="18"/>
    </row>
    <row r="166" spans="1:5" x14ac:dyDescent="0.2">
      <c r="A166" s="22">
        <v>5400</v>
      </c>
      <c r="B166" s="13" t="s">
        <v>161</v>
      </c>
      <c r="C166" s="14">
        <f>C167+C170+C173+C176+C178</f>
        <v>0</v>
      </c>
      <c r="D166" s="25">
        <f t="shared" si="1"/>
        <v>0</v>
      </c>
      <c r="E166" s="18"/>
    </row>
    <row r="167" spans="1:5" x14ac:dyDescent="0.2">
      <c r="A167" s="22">
        <v>5410</v>
      </c>
      <c r="B167" s="13" t="s">
        <v>162</v>
      </c>
      <c r="C167" s="14">
        <f>SUM(C168:C169)</f>
        <v>0</v>
      </c>
      <c r="D167" s="25">
        <f t="shared" si="1"/>
        <v>0</v>
      </c>
      <c r="E167" s="18"/>
    </row>
    <row r="168" spans="1:5" x14ac:dyDescent="0.2">
      <c r="A168" s="23">
        <v>5411</v>
      </c>
      <c r="B168" s="18" t="s">
        <v>163</v>
      </c>
      <c r="C168" s="19">
        <v>0</v>
      </c>
      <c r="D168" s="26">
        <f t="shared" si="1"/>
        <v>0</v>
      </c>
      <c r="E168" s="18"/>
    </row>
    <row r="169" spans="1:5" x14ac:dyDescent="0.2">
      <c r="A169" s="23">
        <v>5412</v>
      </c>
      <c r="B169" s="18" t="s">
        <v>164</v>
      </c>
      <c r="C169" s="19">
        <v>0</v>
      </c>
      <c r="D169" s="26">
        <f t="shared" si="1"/>
        <v>0</v>
      </c>
      <c r="E169" s="18"/>
    </row>
    <row r="170" spans="1:5" x14ac:dyDescent="0.2">
      <c r="A170" s="22">
        <v>5420</v>
      </c>
      <c r="B170" s="13" t="s">
        <v>165</v>
      </c>
      <c r="C170" s="14">
        <f>SUM(C171:C172)</f>
        <v>0</v>
      </c>
      <c r="D170" s="25">
        <f t="shared" si="1"/>
        <v>0</v>
      </c>
      <c r="E170" s="18"/>
    </row>
    <row r="171" spans="1:5" x14ac:dyDescent="0.2">
      <c r="A171" s="23">
        <v>5421</v>
      </c>
      <c r="B171" s="18" t="s">
        <v>166</v>
      </c>
      <c r="C171" s="19">
        <v>0</v>
      </c>
      <c r="D171" s="26">
        <f t="shared" si="1"/>
        <v>0</v>
      </c>
      <c r="E171" s="18"/>
    </row>
    <row r="172" spans="1:5" x14ac:dyDescent="0.2">
      <c r="A172" s="23">
        <v>5422</v>
      </c>
      <c r="B172" s="18" t="s">
        <v>167</v>
      </c>
      <c r="C172" s="19">
        <v>0</v>
      </c>
      <c r="D172" s="26">
        <f t="shared" si="1"/>
        <v>0</v>
      </c>
      <c r="E172" s="18"/>
    </row>
    <row r="173" spans="1:5" x14ac:dyDescent="0.2">
      <c r="A173" s="22">
        <v>5430</v>
      </c>
      <c r="B173" s="13" t="s">
        <v>168</v>
      </c>
      <c r="C173" s="14">
        <f>SUM(C174:C175)</f>
        <v>0</v>
      </c>
      <c r="D173" s="25">
        <f t="shared" si="1"/>
        <v>0</v>
      </c>
      <c r="E173" s="18"/>
    </row>
    <row r="174" spans="1:5" x14ac:dyDescent="0.2">
      <c r="A174" s="23">
        <v>5431</v>
      </c>
      <c r="B174" s="18" t="s">
        <v>169</v>
      </c>
      <c r="C174" s="19">
        <v>0</v>
      </c>
      <c r="D174" s="26">
        <f t="shared" si="1"/>
        <v>0</v>
      </c>
      <c r="E174" s="18"/>
    </row>
    <row r="175" spans="1:5" x14ac:dyDescent="0.2">
      <c r="A175" s="23">
        <v>5432</v>
      </c>
      <c r="B175" s="18" t="s">
        <v>170</v>
      </c>
      <c r="C175" s="19">
        <v>0</v>
      </c>
      <c r="D175" s="26">
        <f t="shared" si="1"/>
        <v>0</v>
      </c>
      <c r="E175" s="18"/>
    </row>
    <row r="176" spans="1:5" x14ac:dyDescent="0.2">
      <c r="A176" s="22">
        <v>5440</v>
      </c>
      <c r="B176" s="13" t="s">
        <v>171</v>
      </c>
      <c r="C176" s="14">
        <f>SUM(C177)</f>
        <v>0</v>
      </c>
      <c r="D176" s="25">
        <f t="shared" si="1"/>
        <v>0</v>
      </c>
      <c r="E176" s="18"/>
    </row>
    <row r="177" spans="1:5" x14ac:dyDescent="0.2">
      <c r="A177" s="23">
        <v>5441</v>
      </c>
      <c r="B177" s="18" t="s">
        <v>171</v>
      </c>
      <c r="C177" s="19">
        <v>0</v>
      </c>
      <c r="D177" s="26">
        <f t="shared" si="1"/>
        <v>0</v>
      </c>
      <c r="E177" s="18"/>
    </row>
    <row r="178" spans="1:5" x14ac:dyDescent="0.2">
      <c r="A178" s="22">
        <v>5450</v>
      </c>
      <c r="B178" s="13" t="s">
        <v>172</v>
      </c>
      <c r="C178" s="14">
        <f>SUM(C179:C180)</f>
        <v>0</v>
      </c>
      <c r="D178" s="25">
        <f t="shared" si="1"/>
        <v>0</v>
      </c>
      <c r="E178" s="18"/>
    </row>
    <row r="179" spans="1:5" x14ac:dyDescent="0.2">
      <c r="A179" s="23">
        <v>5451</v>
      </c>
      <c r="B179" s="18" t="s">
        <v>173</v>
      </c>
      <c r="C179" s="19">
        <v>0</v>
      </c>
      <c r="D179" s="26">
        <f t="shared" si="1"/>
        <v>0</v>
      </c>
      <c r="E179" s="18"/>
    </row>
    <row r="180" spans="1:5" x14ac:dyDescent="0.2">
      <c r="A180" s="23">
        <v>5452</v>
      </c>
      <c r="B180" s="18" t="s">
        <v>174</v>
      </c>
      <c r="C180" s="19">
        <v>0</v>
      </c>
      <c r="D180" s="26">
        <f t="shared" si="1"/>
        <v>0</v>
      </c>
      <c r="E180" s="18"/>
    </row>
    <row r="181" spans="1:5" x14ac:dyDescent="0.2">
      <c r="A181" s="22">
        <v>5500</v>
      </c>
      <c r="B181" s="13" t="s">
        <v>175</v>
      </c>
      <c r="C181" s="14">
        <f>C182+C191+C194+C200</f>
        <v>22777169.850000001</v>
      </c>
      <c r="D181" s="25">
        <f t="shared" si="1"/>
        <v>9.2152706446810659E-2</v>
      </c>
      <c r="E181" s="18"/>
    </row>
    <row r="182" spans="1:5" x14ac:dyDescent="0.2">
      <c r="A182" s="22">
        <v>5510</v>
      </c>
      <c r="B182" s="13" t="s">
        <v>176</v>
      </c>
      <c r="C182" s="14">
        <f>SUM(C183:C190)</f>
        <v>22777169.850000001</v>
      </c>
      <c r="D182" s="25">
        <f t="shared" si="1"/>
        <v>9.2152706446810659E-2</v>
      </c>
      <c r="E182" s="18"/>
    </row>
    <row r="183" spans="1:5" x14ac:dyDescent="0.2">
      <c r="A183" s="23">
        <v>5511</v>
      </c>
      <c r="B183" s="18" t="s">
        <v>177</v>
      </c>
      <c r="C183" s="19">
        <v>0</v>
      </c>
      <c r="D183" s="26">
        <f t="shared" si="1"/>
        <v>0</v>
      </c>
      <c r="E183" s="18"/>
    </row>
    <row r="184" spans="1:5" x14ac:dyDescent="0.2">
      <c r="A184" s="23">
        <v>5512</v>
      </c>
      <c r="B184" s="18" t="s">
        <v>178</v>
      </c>
      <c r="C184" s="19">
        <v>0</v>
      </c>
      <c r="D184" s="26">
        <f t="shared" si="1"/>
        <v>0</v>
      </c>
      <c r="E184" s="18"/>
    </row>
    <row r="185" spans="1:5" x14ac:dyDescent="0.2">
      <c r="A185" s="23">
        <v>5513</v>
      </c>
      <c r="B185" s="18" t="s">
        <v>179</v>
      </c>
      <c r="C185" s="19">
        <v>12739049</v>
      </c>
      <c r="D185" s="26">
        <f t="shared" si="1"/>
        <v>5.1540110147114564E-2</v>
      </c>
      <c r="E185" s="18"/>
    </row>
    <row r="186" spans="1:5" x14ac:dyDescent="0.2">
      <c r="A186" s="23">
        <v>5514</v>
      </c>
      <c r="B186" s="18" t="s">
        <v>180</v>
      </c>
      <c r="C186" s="19">
        <v>0</v>
      </c>
      <c r="D186" s="26">
        <f t="shared" si="1"/>
        <v>0</v>
      </c>
      <c r="E186" s="18"/>
    </row>
    <row r="187" spans="1:5" x14ac:dyDescent="0.2">
      <c r="A187" s="23">
        <v>5515</v>
      </c>
      <c r="B187" s="18" t="s">
        <v>181</v>
      </c>
      <c r="C187" s="19">
        <v>10038120.85</v>
      </c>
      <c r="D187" s="26">
        <f t="shared" si="1"/>
        <v>4.0612596299696095E-2</v>
      </c>
      <c r="E187" s="18"/>
    </row>
    <row r="188" spans="1:5" x14ac:dyDescent="0.2">
      <c r="A188" s="23">
        <v>5516</v>
      </c>
      <c r="B188" s="18" t="s">
        <v>182</v>
      </c>
      <c r="C188" s="19">
        <v>0</v>
      </c>
      <c r="D188" s="26">
        <f t="shared" si="1"/>
        <v>0</v>
      </c>
      <c r="E188" s="18"/>
    </row>
    <row r="189" spans="1:5" x14ac:dyDescent="0.2">
      <c r="A189" s="23">
        <v>5517</v>
      </c>
      <c r="B189" s="18" t="s">
        <v>183</v>
      </c>
      <c r="C189" s="19">
        <v>0</v>
      </c>
      <c r="D189" s="26">
        <f t="shared" si="1"/>
        <v>0</v>
      </c>
      <c r="E189" s="18"/>
    </row>
    <row r="190" spans="1:5" x14ac:dyDescent="0.2">
      <c r="A190" s="23">
        <v>5518</v>
      </c>
      <c r="B190" s="18" t="s">
        <v>184</v>
      </c>
      <c r="C190" s="19">
        <v>0</v>
      </c>
      <c r="D190" s="26">
        <f t="shared" si="1"/>
        <v>0</v>
      </c>
      <c r="E190" s="18"/>
    </row>
    <row r="191" spans="1:5" x14ac:dyDescent="0.2">
      <c r="A191" s="22">
        <v>5520</v>
      </c>
      <c r="B191" s="13" t="s">
        <v>185</v>
      </c>
      <c r="C191" s="14">
        <f>SUM(C192:C193)</f>
        <v>0</v>
      </c>
      <c r="D191" s="25">
        <f t="shared" si="1"/>
        <v>0</v>
      </c>
      <c r="E191" s="18"/>
    </row>
    <row r="192" spans="1:5" x14ac:dyDescent="0.2">
      <c r="A192" s="23">
        <v>5521</v>
      </c>
      <c r="B192" s="18" t="s">
        <v>186</v>
      </c>
      <c r="C192" s="19">
        <v>0</v>
      </c>
      <c r="D192" s="26">
        <f t="shared" si="1"/>
        <v>0</v>
      </c>
      <c r="E192" s="18"/>
    </row>
    <row r="193" spans="1:5" x14ac:dyDescent="0.2">
      <c r="A193" s="23">
        <v>5522</v>
      </c>
      <c r="B193" s="18" t="s">
        <v>187</v>
      </c>
      <c r="C193" s="19">
        <v>0</v>
      </c>
      <c r="D193" s="26">
        <f t="shared" si="1"/>
        <v>0</v>
      </c>
      <c r="E193" s="18"/>
    </row>
    <row r="194" spans="1:5" x14ac:dyDescent="0.2">
      <c r="A194" s="22">
        <v>5530</v>
      </c>
      <c r="B194" s="13" t="s">
        <v>188</v>
      </c>
      <c r="C194" s="14">
        <f>SUM(C195:C199)</f>
        <v>0</v>
      </c>
      <c r="D194" s="25">
        <f t="shared" si="1"/>
        <v>0</v>
      </c>
      <c r="E194" s="18"/>
    </row>
    <row r="195" spans="1:5" x14ac:dyDescent="0.2">
      <c r="A195" s="23">
        <v>5531</v>
      </c>
      <c r="B195" s="18" t="s">
        <v>189</v>
      </c>
      <c r="C195" s="19">
        <v>0</v>
      </c>
      <c r="D195" s="26">
        <f t="shared" si="1"/>
        <v>0</v>
      </c>
      <c r="E195" s="18"/>
    </row>
    <row r="196" spans="1:5" x14ac:dyDescent="0.2">
      <c r="A196" s="23">
        <v>5532</v>
      </c>
      <c r="B196" s="18" t="s">
        <v>190</v>
      </c>
      <c r="C196" s="19">
        <v>0</v>
      </c>
      <c r="D196" s="26">
        <f t="shared" si="1"/>
        <v>0</v>
      </c>
      <c r="E196" s="18"/>
    </row>
    <row r="197" spans="1:5" x14ac:dyDescent="0.2">
      <c r="A197" s="23">
        <v>5533</v>
      </c>
      <c r="B197" s="18" t="s">
        <v>191</v>
      </c>
      <c r="C197" s="19">
        <v>0</v>
      </c>
      <c r="D197" s="26">
        <f t="shared" si="1"/>
        <v>0</v>
      </c>
      <c r="E197" s="18"/>
    </row>
    <row r="198" spans="1:5" x14ac:dyDescent="0.2">
      <c r="A198" s="23">
        <v>5534</v>
      </c>
      <c r="B198" s="18" t="s">
        <v>192</v>
      </c>
      <c r="C198" s="19">
        <v>0</v>
      </c>
      <c r="D198" s="26">
        <f t="shared" si="1"/>
        <v>0</v>
      </c>
      <c r="E198" s="18"/>
    </row>
    <row r="199" spans="1:5" x14ac:dyDescent="0.2">
      <c r="A199" s="23">
        <v>5535</v>
      </c>
      <c r="B199" s="18" t="s">
        <v>193</v>
      </c>
      <c r="C199" s="19">
        <v>0</v>
      </c>
      <c r="D199" s="26">
        <f t="shared" si="1"/>
        <v>0</v>
      </c>
      <c r="E199" s="18"/>
    </row>
    <row r="200" spans="1:5" x14ac:dyDescent="0.2">
      <c r="A200" s="22">
        <v>5590</v>
      </c>
      <c r="B200" s="13" t="s">
        <v>194</v>
      </c>
      <c r="C200" s="14">
        <f>SUM(C201:C209)</f>
        <v>0</v>
      </c>
      <c r="D200" s="25">
        <f t="shared" si="1"/>
        <v>0</v>
      </c>
      <c r="E200" s="18"/>
    </row>
    <row r="201" spans="1:5" x14ac:dyDescent="0.2">
      <c r="A201" s="23">
        <v>5591</v>
      </c>
      <c r="B201" s="18" t="s">
        <v>195</v>
      </c>
      <c r="C201" s="19">
        <v>0</v>
      </c>
      <c r="D201" s="26">
        <f t="shared" si="1"/>
        <v>0</v>
      </c>
      <c r="E201" s="18"/>
    </row>
    <row r="202" spans="1:5" x14ac:dyDescent="0.2">
      <c r="A202" s="23">
        <v>5592</v>
      </c>
      <c r="B202" s="18" t="s">
        <v>196</v>
      </c>
      <c r="C202" s="19">
        <v>0</v>
      </c>
      <c r="D202" s="26">
        <f t="shared" si="1"/>
        <v>0</v>
      </c>
      <c r="E202" s="18"/>
    </row>
    <row r="203" spans="1:5" x14ac:dyDescent="0.2">
      <c r="A203" s="23">
        <v>5593</v>
      </c>
      <c r="B203" s="18" t="s">
        <v>197</v>
      </c>
      <c r="C203" s="19">
        <v>0</v>
      </c>
      <c r="D203" s="26">
        <f t="shared" si="1"/>
        <v>0</v>
      </c>
      <c r="E203" s="18"/>
    </row>
    <row r="204" spans="1:5" x14ac:dyDescent="0.2">
      <c r="A204" s="23">
        <v>5594</v>
      </c>
      <c r="B204" s="18" t="s">
        <v>198</v>
      </c>
      <c r="C204" s="19">
        <v>0</v>
      </c>
      <c r="D204" s="26">
        <f t="shared" si="1"/>
        <v>0</v>
      </c>
      <c r="E204" s="18"/>
    </row>
    <row r="205" spans="1:5" x14ac:dyDescent="0.2">
      <c r="A205" s="23">
        <v>5595</v>
      </c>
      <c r="B205" s="18" t="s">
        <v>199</v>
      </c>
      <c r="C205" s="19">
        <v>0</v>
      </c>
      <c r="D205" s="26">
        <f t="shared" si="1"/>
        <v>0</v>
      </c>
      <c r="E205" s="18"/>
    </row>
    <row r="206" spans="1:5" x14ac:dyDescent="0.2">
      <c r="A206" s="23">
        <v>5596</v>
      </c>
      <c r="B206" s="18" t="s">
        <v>90</v>
      </c>
      <c r="C206" s="19">
        <v>0</v>
      </c>
      <c r="D206" s="26">
        <f t="shared" si="1"/>
        <v>0</v>
      </c>
      <c r="E206" s="18"/>
    </row>
    <row r="207" spans="1:5" x14ac:dyDescent="0.2">
      <c r="A207" s="23">
        <v>5597</v>
      </c>
      <c r="B207" s="18" t="s">
        <v>200</v>
      </c>
      <c r="C207" s="19">
        <v>0</v>
      </c>
      <c r="D207" s="26">
        <f t="shared" si="1"/>
        <v>0</v>
      </c>
      <c r="E207" s="18"/>
    </row>
    <row r="208" spans="1:5" x14ac:dyDescent="0.2">
      <c r="A208" s="23">
        <v>5598</v>
      </c>
      <c r="B208" s="18" t="s">
        <v>201</v>
      </c>
      <c r="C208" s="19">
        <v>0</v>
      </c>
      <c r="D208" s="26">
        <f t="shared" si="1"/>
        <v>0</v>
      </c>
      <c r="E208" s="18"/>
    </row>
    <row r="209" spans="1:6" x14ac:dyDescent="0.2">
      <c r="A209" s="23">
        <v>5599</v>
      </c>
      <c r="B209" s="18" t="s">
        <v>202</v>
      </c>
      <c r="C209" s="19">
        <v>0</v>
      </c>
      <c r="D209" s="26">
        <f t="shared" si="1"/>
        <v>0</v>
      </c>
      <c r="E209" s="18"/>
    </row>
    <row r="210" spans="1:6" x14ac:dyDescent="0.2">
      <c r="A210" s="22">
        <v>5600</v>
      </c>
      <c r="B210" s="13" t="s">
        <v>203</v>
      </c>
      <c r="C210" s="14">
        <f>C211</f>
        <v>0</v>
      </c>
      <c r="D210" s="25">
        <f t="shared" si="1"/>
        <v>0</v>
      </c>
      <c r="E210" s="18"/>
    </row>
    <row r="211" spans="1:6" x14ac:dyDescent="0.2">
      <c r="A211" s="22">
        <v>5610</v>
      </c>
      <c r="B211" s="13" t="s">
        <v>204</v>
      </c>
      <c r="C211" s="14">
        <f>C212</f>
        <v>0</v>
      </c>
      <c r="D211" s="25">
        <f t="shared" si="1"/>
        <v>0</v>
      </c>
      <c r="E211" s="18"/>
    </row>
    <row r="212" spans="1:6" x14ac:dyDescent="0.2">
      <c r="A212" s="23">
        <v>5611</v>
      </c>
      <c r="B212" s="18" t="s">
        <v>205</v>
      </c>
      <c r="C212" s="19">
        <v>0</v>
      </c>
      <c r="D212" s="26">
        <f t="shared" si="1"/>
        <v>0</v>
      </c>
      <c r="E212" s="18"/>
    </row>
    <row r="213" spans="1:6" x14ac:dyDescent="0.2">
      <c r="A213" s="27"/>
      <c r="B213" s="27"/>
      <c r="C213" s="27"/>
      <c r="D213" s="27"/>
      <c r="E213" s="27"/>
      <c r="F213" s="27"/>
    </row>
    <row r="214" spans="1:6" x14ac:dyDescent="0.2">
      <c r="A214" s="27"/>
      <c r="B214" s="27" t="s">
        <v>206</v>
      </c>
      <c r="C214" s="27"/>
      <c r="D214" s="27"/>
      <c r="E214" s="27"/>
      <c r="F214" s="27"/>
    </row>
    <row r="215" spans="1:6" x14ac:dyDescent="0.2">
      <c r="A215" s="27"/>
      <c r="B215" s="27"/>
      <c r="C215" s="27"/>
      <c r="D215" s="27"/>
      <c r="E215" s="27"/>
      <c r="F215" s="27"/>
    </row>
    <row r="216" spans="1:6" x14ac:dyDescent="0.2">
      <c r="A216" s="27"/>
      <c r="B216" s="27"/>
      <c r="C216" s="27"/>
      <c r="D216" s="27"/>
      <c r="E216" s="27"/>
      <c r="F216" s="27"/>
    </row>
    <row r="217" spans="1:6" x14ac:dyDescent="0.2">
      <c r="A217" s="27"/>
      <c r="B217" s="27"/>
      <c r="C217" s="27"/>
      <c r="D217" s="27"/>
      <c r="E217" s="27"/>
      <c r="F217" s="27"/>
    </row>
    <row r="218" spans="1:6" x14ac:dyDescent="0.2">
      <c r="A218" s="27"/>
      <c r="B218" s="27"/>
      <c r="C218" s="27"/>
      <c r="D218" s="27"/>
      <c r="E218" s="27"/>
      <c r="F218" s="27"/>
    </row>
    <row r="219" spans="1:6" x14ac:dyDescent="0.2">
      <c r="A219" s="27"/>
      <c r="B219" s="27"/>
      <c r="C219" s="27"/>
      <c r="D219" s="27"/>
      <c r="E219" s="27"/>
      <c r="F219" s="27"/>
    </row>
    <row r="220" spans="1:6" x14ac:dyDescent="0.2">
      <c r="A220" s="27"/>
      <c r="B220" s="27"/>
      <c r="C220" s="27"/>
      <c r="D220" s="27"/>
      <c r="E220" s="27"/>
      <c r="F220" s="27"/>
    </row>
    <row r="221" spans="1:6" x14ac:dyDescent="0.2">
      <c r="A221" s="27"/>
      <c r="B221" s="27"/>
      <c r="C221" s="27"/>
      <c r="D221" s="27"/>
      <c r="E221" s="27"/>
      <c r="F221" s="27"/>
    </row>
    <row r="222" spans="1:6" x14ac:dyDescent="0.2">
      <c r="A222" s="27"/>
      <c r="B222" s="27"/>
      <c r="C222" s="27"/>
      <c r="D222" s="27"/>
      <c r="E222" s="27"/>
      <c r="F222" s="27"/>
    </row>
    <row r="223" spans="1:6" x14ac:dyDescent="0.2">
      <c r="A223" s="27"/>
      <c r="B223" s="27"/>
      <c r="C223" s="27"/>
      <c r="D223" s="27"/>
      <c r="E223" s="27"/>
      <c r="F223" s="2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6" fitToHeight="5" orientation="landscape" r:id="rId1"/>
  <rowBreaks count="1" manualBreakCount="1">
    <brk id="20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20A1-94D9-4198-ADEE-E59A6FE76C16}">
  <sheetPr>
    <tabColor rgb="FFFFC000"/>
    <pageSetUpPr fitToPage="1"/>
  </sheetPr>
  <dimension ref="A1:J187"/>
  <sheetViews>
    <sheetView topLeftCell="A15" zoomScale="95" zoomScaleNormal="95" zoomScaleSheetLayoutView="95" workbookViewId="0">
      <selection activeCell="B231" sqref="B231"/>
    </sheetView>
  </sheetViews>
  <sheetFormatPr baseColWidth="10" defaultColWidth="9.140625" defaultRowHeight="11.25" x14ac:dyDescent="0.2"/>
  <cols>
    <col min="1" max="1" width="10" style="7" customWidth="1"/>
    <col min="2" max="2" width="64.5703125" style="7" bestFit="1" customWidth="1"/>
    <col min="3" max="3" width="16.42578125" style="7" bestFit="1" customWidth="1"/>
    <col min="4" max="4" width="19.140625" style="7" customWidth="1"/>
    <col min="5" max="5" width="28" style="7" customWidth="1"/>
    <col min="6" max="6" width="22.7109375" style="7" customWidth="1"/>
    <col min="7" max="7" width="16.7109375" style="7" customWidth="1"/>
    <col min="8" max="8" width="25.140625" style="7" customWidth="1"/>
    <col min="9" max="9" width="10.42578125" style="7" customWidth="1"/>
    <col min="10" max="10" width="9.42578125" style="7" customWidth="1"/>
    <col min="11" max="12" width="13.140625" style="7" bestFit="1" customWidth="1"/>
    <col min="13" max="16384" width="9.140625" style="7"/>
  </cols>
  <sheetData>
    <row r="1" spans="1:8" s="4" customFormat="1" x14ac:dyDescent="0.25">
      <c r="A1" s="181" t="s">
        <v>0</v>
      </c>
      <c r="B1" s="182"/>
      <c r="C1" s="182"/>
      <c r="D1" s="182"/>
      <c r="E1" s="182"/>
      <c r="F1" s="182"/>
      <c r="G1" s="1" t="s">
        <v>1</v>
      </c>
      <c r="H1" s="2">
        <v>2026</v>
      </c>
    </row>
    <row r="2" spans="1:8" s="4" customFormat="1" x14ac:dyDescent="0.25">
      <c r="A2" s="181" t="s">
        <v>207</v>
      </c>
      <c r="B2" s="182"/>
      <c r="C2" s="182"/>
      <c r="D2" s="182"/>
      <c r="E2" s="182"/>
      <c r="F2" s="182"/>
      <c r="G2" s="1" t="s">
        <v>3</v>
      </c>
      <c r="H2" s="2" t="s">
        <v>4</v>
      </c>
    </row>
    <row r="3" spans="1:8" s="4" customFormat="1" x14ac:dyDescent="0.25">
      <c r="A3" s="181" t="s">
        <v>5</v>
      </c>
      <c r="B3" s="182"/>
      <c r="C3" s="182"/>
      <c r="D3" s="182"/>
      <c r="E3" s="182"/>
      <c r="F3" s="182"/>
      <c r="G3" s="1" t="s">
        <v>6</v>
      </c>
      <c r="H3" s="2">
        <v>1</v>
      </c>
    </row>
    <row r="4" spans="1:8" s="4" customFormat="1" x14ac:dyDescent="0.25">
      <c r="A4" s="181" t="s">
        <v>7</v>
      </c>
      <c r="B4" s="182"/>
      <c r="C4" s="182"/>
      <c r="D4" s="182"/>
      <c r="E4" s="182"/>
      <c r="F4" s="182"/>
      <c r="G4" s="1"/>
      <c r="H4" s="2"/>
    </row>
    <row r="5" spans="1:8" x14ac:dyDescent="0.2">
      <c r="A5" s="5" t="s">
        <v>8</v>
      </c>
      <c r="B5" s="6"/>
      <c r="C5" s="6"/>
      <c r="D5" s="6"/>
      <c r="E5" s="6"/>
      <c r="F5" s="6"/>
      <c r="G5" s="6"/>
      <c r="H5" s="6"/>
    </row>
    <row r="7" spans="1:8" x14ac:dyDescent="0.2">
      <c r="A7" s="6" t="s">
        <v>208</v>
      </c>
      <c r="B7" s="6"/>
      <c r="C7" s="6"/>
      <c r="D7" s="6"/>
      <c r="E7" s="6"/>
      <c r="F7" s="6"/>
      <c r="G7" s="6"/>
      <c r="H7" s="6"/>
    </row>
    <row r="8" spans="1:8" x14ac:dyDescent="0.2">
      <c r="A8" s="28" t="s">
        <v>10</v>
      </c>
      <c r="B8" s="28" t="s">
        <v>11</v>
      </c>
      <c r="C8" s="28" t="s">
        <v>12</v>
      </c>
      <c r="D8" s="28" t="s">
        <v>209</v>
      </c>
      <c r="E8" s="28"/>
      <c r="F8" s="28"/>
      <c r="G8" s="28"/>
      <c r="H8" s="28"/>
    </row>
    <row r="9" spans="1:8" x14ac:dyDescent="0.2">
      <c r="A9" s="29">
        <v>1114</v>
      </c>
      <c r="B9" s="7" t="s">
        <v>210</v>
      </c>
      <c r="C9" s="30">
        <v>0</v>
      </c>
      <c r="E9" s="7" t="str">
        <f>+IF(OR(C9&lt;&gt;0,C10&lt;&gt;0,C11&lt;&gt;0),"","SIN INFORMACIÓN QUE REVELAR")</f>
        <v>SIN INFORMACIÓN QUE REVELAR</v>
      </c>
    </row>
    <row r="10" spans="1:8" x14ac:dyDescent="0.2">
      <c r="A10" s="29">
        <v>1115</v>
      </c>
      <c r="B10" s="7" t="s">
        <v>211</v>
      </c>
      <c r="C10" s="30">
        <v>0</v>
      </c>
    </row>
    <row r="11" spans="1:8" x14ac:dyDescent="0.2">
      <c r="A11" s="29">
        <v>1121</v>
      </c>
      <c r="B11" s="7" t="s">
        <v>212</v>
      </c>
      <c r="C11" s="30">
        <v>0</v>
      </c>
    </row>
    <row r="12" spans="1:8" x14ac:dyDescent="0.2">
      <c r="C12" s="30"/>
    </row>
    <row r="13" spans="1:8" x14ac:dyDescent="0.2">
      <c r="A13" s="6" t="s">
        <v>213</v>
      </c>
      <c r="B13" s="6"/>
      <c r="C13" s="6"/>
      <c r="D13" s="6"/>
      <c r="E13" s="6"/>
      <c r="F13" s="6"/>
      <c r="G13" s="6"/>
      <c r="H13" s="6"/>
    </row>
    <row r="14" spans="1:8" x14ac:dyDescent="0.2">
      <c r="A14" s="28" t="s">
        <v>10</v>
      </c>
      <c r="B14" s="28" t="s">
        <v>11</v>
      </c>
      <c r="C14" s="28" t="s">
        <v>12</v>
      </c>
      <c r="D14" s="28">
        <v>2025</v>
      </c>
      <c r="E14" s="28">
        <v>2024</v>
      </c>
      <c r="F14" s="28">
        <v>2023</v>
      </c>
      <c r="G14" s="28">
        <v>2022</v>
      </c>
      <c r="H14" s="28" t="s">
        <v>214</v>
      </c>
    </row>
    <row r="15" spans="1:8" x14ac:dyDescent="0.2">
      <c r="A15" s="29">
        <v>1122</v>
      </c>
      <c r="B15" s="7" t="s">
        <v>215</v>
      </c>
      <c r="C15" s="30">
        <v>40307937.789999999</v>
      </c>
      <c r="D15" s="30">
        <v>0</v>
      </c>
      <c r="E15" s="30">
        <v>0</v>
      </c>
      <c r="F15" s="30">
        <v>0</v>
      </c>
      <c r="G15" s="30">
        <v>0</v>
      </c>
      <c r="H15" s="7" t="str">
        <f>+IF(OR(C15&lt;&gt;0,C16&lt;&gt;0),"","SIN INFORMACIÓN QUE REVELAR")</f>
        <v/>
      </c>
    </row>
    <row r="16" spans="1:8" x14ac:dyDescent="0.2">
      <c r="A16" s="29">
        <v>1124</v>
      </c>
      <c r="B16" s="7" t="s">
        <v>216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8" x14ac:dyDescent="0.2">
      <c r="C17" s="30"/>
      <c r="D17" s="30"/>
      <c r="E17" s="30"/>
      <c r="F17" s="30"/>
      <c r="G17" s="30"/>
    </row>
    <row r="18" spans="1:8" x14ac:dyDescent="0.2">
      <c r="A18" s="6" t="s">
        <v>217</v>
      </c>
      <c r="B18" s="6"/>
      <c r="C18" s="6"/>
      <c r="D18" s="6"/>
      <c r="E18" s="6"/>
      <c r="F18" s="6"/>
      <c r="G18" s="6"/>
      <c r="H18" s="6"/>
    </row>
    <row r="19" spans="1:8" x14ac:dyDescent="0.2">
      <c r="A19" s="28" t="s">
        <v>10</v>
      </c>
      <c r="B19" s="28" t="s">
        <v>11</v>
      </c>
      <c r="C19" s="28" t="s">
        <v>12</v>
      </c>
      <c r="D19" s="28" t="s">
        <v>218</v>
      </c>
      <c r="E19" s="28" t="s">
        <v>219</v>
      </c>
      <c r="F19" s="28" t="s">
        <v>220</v>
      </c>
      <c r="G19" s="28" t="s">
        <v>221</v>
      </c>
      <c r="H19" s="28" t="s">
        <v>222</v>
      </c>
    </row>
    <row r="20" spans="1:8" x14ac:dyDescent="0.2">
      <c r="A20" s="29">
        <v>1123</v>
      </c>
      <c r="B20" s="7" t="s">
        <v>223</v>
      </c>
      <c r="C20" s="30">
        <v>384433.96</v>
      </c>
      <c r="D20" s="30">
        <v>384433.96</v>
      </c>
      <c r="E20" s="30">
        <v>0</v>
      </c>
      <c r="F20" s="30">
        <v>0</v>
      </c>
      <c r="G20" s="30">
        <v>0</v>
      </c>
      <c r="H20" s="7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29">
        <v>1125</v>
      </c>
      <c r="B21" s="7" t="s">
        <v>224</v>
      </c>
      <c r="C21" s="30">
        <v>187802.15</v>
      </c>
      <c r="D21" s="30">
        <v>187802.15</v>
      </c>
      <c r="E21" s="30">
        <v>0</v>
      </c>
      <c r="F21" s="30">
        <v>0</v>
      </c>
      <c r="G21" s="30">
        <v>0</v>
      </c>
    </row>
    <row r="22" spans="1:8" x14ac:dyDescent="0.2">
      <c r="A22" s="29">
        <v>1126</v>
      </c>
      <c r="B22" s="7" t="s">
        <v>225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8" x14ac:dyDescent="0.2">
      <c r="A23" s="29">
        <v>1129</v>
      </c>
      <c r="B23" s="7" t="s">
        <v>226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8" x14ac:dyDescent="0.2">
      <c r="A24" s="29">
        <v>1131</v>
      </c>
      <c r="B24" s="7" t="s">
        <v>227</v>
      </c>
      <c r="C24" s="30">
        <v>2891740.55</v>
      </c>
      <c r="D24" s="30">
        <v>2891740.55</v>
      </c>
      <c r="E24" s="30">
        <v>0</v>
      </c>
      <c r="F24" s="30">
        <v>0</v>
      </c>
      <c r="G24" s="30">
        <v>0</v>
      </c>
    </row>
    <row r="25" spans="1:8" x14ac:dyDescent="0.2">
      <c r="A25" s="29">
        <v>1132</v>
      </c>
      <c r="B25" s="7" t="s">
        <v>228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8" x14ac:dyDescent="0.2">
      <c r="A26" s="29">
        <v>1133</v>
      </c>
      <c r="B26" s="7" t="s">
        <v>229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8" x14ac:dyDescent="0.2">
      <c r="A27" s="29">
        <v>1134</v>
      </c>
      <c r="B27" s="7" t="s">
        <v>230</v>
      </c>
      <c r="C27" s="30">
        <v>1415790.73</v>
      </c>
      <c r="D27" s="30">
        <v>1415790.73</v>
      </c>
      <c r="E27" s="30">
        <v>0</v>
      </c>
      <c r="F27" s="30">
        <v>0</v>
      </c>
      <c r="G27" s="30">
        <v>0</v>
      </c>
    </row>
    <row r="28" spans="1:8" x14ac:dyDescent="0.2">
      <c r="A28" s="29">
        <v>1139</v>
      </c>
      <c r="B28" s="7" t="s">
        <v>231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30" spans="1:8" x14ac:dyDescent="0.2">
      <c r="A30" s="6" t="s">
        <v>232</v>
      </c>
      <c r="B30" s="6"/>
      <c r="C30" s="6"/>
      <c r="D30" s="6"/>
      <c r="E30" s="6"/>
      <c r="F30" s="6"/>
      <c r="G30" s="6"/>
      <c r="H30" s="6"/>
    </row>
    <row r="31" spans="1:8" x14ac:dyDescent="0.2">
      <c r="A31" s="28" t="s">
        <v>10</v>
      </c>
      <c r="B31" s="28" t="s">
        <v>11</v>
      </c>
      <c r="C31" s="28" t="s">
        <v>12</v>
      </c>
      <c r="D31" s="28" t="s">
        <v>233</v>
      </c>
      <c r="E31" s="28" t="s">
        <v>234</v>
      </c>
      <c r="F31" s="28" t="s">
        <v>235</v>
      </c>
      <c r="G31" s="28" t="s">
        <v>236</v>
      </c>
      <c r="H31" s="28"/>
    </row>
    <row r="32" spans="1:8" x14ac:dyDescent="0.2">
      <c r="A32" s="29">
        <v>1140</v>
      </c>
      <c r="B32" s="7" t="s">
        <v>237</v>
      </c>
      <c r="C32" s="30">
        <f>SUM(C33:C37)</f>
        <v>0</v>
      </c>
      <c r="E32" s="7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29">
        <v>1141</v>
      </c>
      <c r="B33" s="7" t="s">
        <v>238</v>
      </c>
      <c r="C33" s="30">
        <v>0</v>
      </c>
    </row>
    <row r="34" spans="1:8" x14ac:dyDescent="0.2">
      <c r="A34" s="29">
        <v>1142</v>
      </c>
      <c r="B34" s="7" t="s">
        <v>239</v>
      </c>
      <c r="C34" s="30">
        <v>0</v>
      </c>
    </row>
    <row r="35" spans="1:8" x14ac:dyDescent="0.2">
      <c r="A35" s="29">
        <v>1143</v>
      </c>
      <c r="B35" s="7" t="s">
        <v>240</v>
      </c>
      <c r="C35" s="30">
        <v>0</v>
      </c>
    </row>
    <row r="36" spans="1:8" x14ac:dyDescent="0.2">
      <c r="A36" s="29">
        <v>1144</v>
      </c>
      <c r="B36" s="7" t="s">
        <v>241</v>
      </c>
      <c r="C36" s="30">
        <v>0</v>
      </c>
    </row>
    <row r="37" spans="1:8" x14ac:dyDescent="0.2">
      <c r="A37" s="29">
        <v>1145</v>
      </c>
      <c r="B37" s="7" t="s">
        <v>242</v>
      </c>
      <c r="C37" s="30">
        <v>0</v>
      </c>
    </row>
    <row r="39" spans="1:8" x14ac:dyDescent="0.2">
      <c r="A39" s="6" t="s">
        <v>243</v>
      </c>
      <c r="B39" s="6"/>
      <c r="C39" s="6"/>
      <c r="D39" s="6"/>
      <c r="E39" s="6"/>
      <c r="F39" s="6"/>
      <c r="G39" s="6"/>
      <c r="H39" s="6"/>
    </row>
    <row r="40" spans="1:8" x14ac:dyDescent="0.2">
      <c r="A40" s="28" t="s">
        <v>10</v>
      </c>
      <c r="B40" s="28" t="s">
        <v>11</v>
      </c>
      <c r="C40" s="28" t="s">
        <v>12</v>
      </c>
      <c r="D40" s="28" t="s">
        <v>244</v>
      </c>
      <c r="E40" s="28" t="s">
        <v>245</v>
      </c>
      <c r="F40" s="28" t="s">
        <v>246</v>
      </c>
      <c r="G40" s="28"/>
      <c r="H40" s="28"/>
    </row>
    <row r="41" spans="1:8" x14ac:dyDescent="0.2">
      <c r="A41" s="29">
        <v>1150</v>
      </c>
      <c r="B41" s="7" t="s">
        <v>247</v>
      </c>
      <c r="C41" s="30">
        <f>C42</f>
        <v>0</v>
      </c>
      <c r="E41" s="7" t="str">
        <f>+IF(OR(C41&lt;&gt;0,C42&lt;&gt;0),"","SIN INFORMACIÓN QUE REVELAR")</f>
        <v>SIN INFORMACIÓN QUE REVELAR</v>
      </c>
    </row>
    <row r="42" spans="1:8" x14ac:dyDescent="0.2">
      <c r="A42" s="29">
        <v>1151</v>
      </c>
      <c r="B42" s="7" t="s">
        <v>248</v>
      </c>
      <c r="C42" s="30">
        <v>0</v>
      </c>
    </row>
    <row r="44" spans="1:8" x14ac:dyDescent="0.2">
      <c r="A44" s="6" t="s">
        <v>249</v>
      </c>
      <c r="B44" s="6"/>
      <c r="C44" s="6"/>
      <c r="D44" s="6"/>
      <c r="E44" s="6"/>
      <c r="F44" s="6"/>
      <c r="G44" s="6"/>
      <c r="H44" s="6"/>
    </row>
    <row r="45" spans="1:8" x14ac:dyDescent="0.2">
      <c r="A45" s="28" t="s">
        <v>10</v>
      </c>
      <c r="B45" s="28" t="s">
        <v>11</v>
      </c>
      <c r="C45" s="28" t="s">
        <v>12</v>
      </c>
      <c r="D45" s="28" t="s">
        <v>209</v>
      </c>
      <c r="E45" s="28" t="s">
        <v>222</v>
      </c>
      <c r="F45" s="28"/>
      <c r="G45" s="28"/>
      <c r="H45" s="28"/>
    </row>
    <row r="46" spans="1:8" x14ac:dyDescent="0.2">
      <c r="A46" s="29">
        <v>1213</v>
      </c>
      <c r="B46" s="7" t="s">
        <v>250</v>
      </c>
      <c r="C46" s="30">
        <v>0</v>
      </c>
      <c r="E46" s="7" t="str">
        <f>IF(OR(C46&lt;&gt;0),"","SIN INFORMACIÓN QUE REVELAR")</f>
        <v>SIN INFORMACIÓN QUE REVELAR</v>
      </c>
    </row>
    <row r="48" spans="1:8" x14ac:dyDescent="0.2">
      <c r="A48" s="6" t="s">
        <v>251</v>
      </c>
      <c r="B48" s="6"/>
      <c r="C48" s="6"/>
      <c r="D48" s="6"/>
      <c r="E48" s="6"/>
      <c r="F48" s="6"/>
      <c r="G48" s="6"/>
      <c r="H48" s="6"/>
    </row>
    <row r="49" spans="1:10" x14ac:dyDescent="0.2">
      <c r="A49" s="28" t="s">
        <v>10</v>
      </c>
      <c r="B49" s="28" t="s">
        <v>11</v>
      </c>
      <c r="C49" s="28" t="s">
        <v>12</v>
      </c>
      <c r="D49" s="28"/>
      <c r="E49" s="28"/>
      <c r="F49" s="28"/>
      <c r="G49" s="28"/>
      <c r="H49" s="28"/>
    </row>
    <row r="50" spans="1:10" x14ac:dyDescent="0.2">
      <c r="A50" s="29">
        <v>1211</v>
      </c>
      <c r="B50" s="7" t="s">
        <v>252</v>
      </c>
      <c r="C50" s="30">
        <v>0</v>
      </c>
      <c r="E50" s="7" t="str">
        <f>+IF(OR(C50&lt;&gt;0,C51&lt;&gt;0,C52&lt;&gt;0),"","SIN INFORMACIÓN QUE REVELAR")</f>
        <v>SIN INFORMACIÓN QUE REVELAR</v>
      </c>
    </row>
    <row r="51" spans="1:10" x14ac:dyDescent="0.2">
      <c r="A51" s="29">
        <v>1212</v>
      </c>
      <c r="B51" s="7" t="s">
        <v>253</v>
      </c>
      <c r="C51" s="30">
        <v>0</v>
      </c>
    </row>
    <row r="52" spans="1:10" x14ac:dyDescent="0.2">
      <c r="A52" s="29">
        <v>1214</v>
      </c>
      <c r="B52" s="7" t="s">
        <v>254</v>
      </c>
      <c r="C52" s="30">
        <v>0</v>
      </c>
    </row>
    <row r="53" spans="1:10" x14ac:dyDescent="0.2">
      <c r="C53" s="30"/>
    </row>
    <row r="54" spans="1:10" x14ac:dyDescent="0.2">
      <c r="A54" s="6" t="s">
        <v>255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">
      <c r="A55" s="28" t="s">
        <v>10</v>
      </c>
      <c r="B55" s="28" t="s">
        <v>11</v>
      </c>
      <c r="C55" s="28" t="s">
        <v>12</v>
      </c>
      <c r="D55" s="28" t="s">
        <v>256</v>
      </c>
      <c r="E55" s="28" t="s">
        <v>257</v>
      </c>
      <c r="F55" s="28" t="s">
        <v>258</v>
      </c>
      <c r="G55" s="28" t="s">
        <v>259</v>
      </c>
      <c r="H55" s="28" t="s">
        <v>260</v>
      </c>
      <c r="I55" s="28" t="s">
        <v>261</v>
      </c>
      <c r="J55" s="28" t="s">
        <v>222</v>
      </c>
    </row>
    <row r="56" spans="1:10" x14ac:dyDescent="0.2">
      <c r="A56" s="29">
        <v>1230</v>
      </c>
      <c r="B56" s="7" t="s">
        <v>262</v>
      </c>
      <c r="C56" s="30">
        <f>SUM(C57:C63)</f>
        <v>1101483133.8</v>
      </c>
      <c r="D56" s="30">
        <f>SUM(D57:D63)</f>
        <v>12739049</v>
      </c>
      <c r="E56" s="30">
        <f>SUM(E57:E63)</f>
        <v>448013267.82999998</v>
      </c>
      <c r="F56" s="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29">
        <v>1231</v>
      </c>
      <c r="B57" s="7" t="s">
        <v>263</v>
      </c>
      <c r="C57" s="30">
        <v>241369343.09</v>
      </c>
      <c r="D57" s="31"/>
      <c r="E57" s="31"/>
    </row>
    <row r="58" spans="1:10" x14ac:dyDescent="0.2">
      <c r="A58" s="29">
        <v>1232</v>
      </c>
      <c r="B58" s="7" t="s">
        <v>264</v>
      </c>
      <c r="C58" s="30">
        <v>0</v>
      </c>
      <c r="D58" s="30">
        <v>0</v>
      </c>
      <c r="E58" s="30">
        <v>0</v>
      </c>
    </row>
    <row r="59" spans="1:10" x14ac:dyDescent="0.2">
      <c r="A59" s="29">
        <v>1233</v>
      </c>
      <c r="B59" s="7" t="s">
        <v>265</v>
      </c>
      <c r="C59" s="30">
        <v>850465677.50999999</v>
      </c>
      <c r="D59" s="30">
        <v>12739049</v>
      </c>
      <c r="E59" s="30">
        <v>448013267.82999998</v>
      </c>
    </row>
    <row r="60" spans="1:10" x14ac:dyDescent="0.2">
      <c r="A60" s="29">
        <v>1234</v>
      </c>
      <c r="B60" s="7" t="s">
        <v>266</v>
      </c>
      <c r="C60" s="30">
        <v>0</v>
      </c>
      <c r="D60" s="30">
        <v>0</v>
      </c>
      <c r="E60" s="30">
        <v>0</v>
      </c>
    </row>
    <row r="61" spans="1:10" x14ac:dyDescent="0.2">
      <c r="A61" s="29">
        <v>1235</v>
      </c>
      <c r="B61" s="7" t="s">
        <v>267</v>
      </c>
      <c r="C61" s="30">
        <v>0</v>
      </c>
      <c r="D61" s="30">
        <v>0</v>
      </c>
      <c r="E61" s="30">
        <v>0</v>
      </c>
    </row>
    <row r="62" spans="1:10" x14ac:dyDescent="0.2">
      <c r="A62" s="29">
        <v>1236</v>
      </c>
      <c r="B62" s="7" t="s">
        <v>268</v>
      </c>
      <c r="C62" s="30">
        <v>9648113.1999999993</v>
      </c>
      <c r="D62" s="30">
        <v>0</v>
      </c>
      <c r="E62" s="30">
        <v>0</v>
      </c>
    </row>
    <row r="63" spans="1:10" x14ac:dyDescent="0.2">
      <c r="A63" s="29">
        <v>1239</v>
      </c>
      <c r="B63" s="7" t="s">
        <v>269</v>
      </c>
      <c r="C63" s="30">
        <v>0</v>
      </c>
      <c r="D63" s="30">
        <v>0</v>
      </c>
      <c r="E63" s="30">
        <v>0</v>
      </c>
    </row>
    <row r="64" spans="1:10" x14ac:dyDescent="0.2">
      <c r="A64" s="29">
        <v>1240</v>
      </c>
      <c r="B64" s="7" t="s">
        <v>270</v>
      </c>
      <c r="C64" s="30">
        <f>SUM(C65:C72)</f>
        <v>613269215.00999987</v>
      </c>
      <c r="D64" s="30">
        <f t="shared" ref="D64:E64" si="0">SUM(D65:D72)</f>
        <v>10038120.85</v>
      </c>
      <c r="E64" s="30">
        <f t="shared" si="0"/>
        <v>455363147.55999994</v>
      </c>
    </row>
    <row r="65" spans="1:9" x14ac:dyDescent="0.2">
      <c r="A65" s="29">
        <v>1241</v>
      </c>
      <c r="B65" s="7" t="s">
        <v>271</v>
      </c>
      <c r="C65" s="30">
        <v>346665496.32999998</v>
      </c>
      <c r="D65" s="30">
        <v>6497957.8499999996</v>
      </c>
      <c r="E65" s="30">
        <v>256489531.81999999</v>
      </c>
    </row>
    <row r="66" spans="1:9" x14ac:dyDescent="0.2">
      <c r="A66" s="29">
        <v>1242</v>
      </c>
      <c r="B66" s="7" t="s">
        <v>272</v>
      </c>
      <c r="C66" s="30">
        <v>143914014.19999999</v>
      </c>
      <c r="D66" s="30">
        <v>1703454</v>
      </c>
      <c r="E66" s="30">
        <v>111545470.77</v>
      </c>
    </row>
    <row r="67" spans="1:9" x14ac:dyDescent="0.2">
      <c r="A67" s="29">
        <v>1243</v>
      </c>
      <c r="B67" s="7" t="s">
        <v>273</v>
      </c>
      <c r="C67" s="30">
        <v>30221491.100000001</v>
      </c>
      <c r="D67" s="30">
        <v>360494</v>
      </c>
      <c r="E67" s="30">
        <v>25358801.219999999</v>
      </c>
    </row>
    <row r="68" spans="1:9" x14ac:dyDescent="0.2">
      <c r="A68" s="29">
        <v>1244</v>
      </c>
      <c r="B68" s="7" t="s">
        <v>274</v>
      </c>
      <c r="C68" s="30">
        <v>29076834.149999999</v>
      </c>
      <c r="D68" s="30">
        <v>445690</v>
      </c>
      <c r="E68" s="30">
        <v>20766180.829999998</v>
      </c>
    </row>
    <row r="69" spans="1:9" x14ac:dyDescent="0.2">
      <c r="A69" s="29">
        <v>1245</v>
      </c>
      <c r="B69" s="7" t="s">
        <v>275</v>
      </c>
      <c r="C69" s="30">
        <v>0</v>
      </c>
      <c r="D69" s="30">
        <v>0</v>
      </c>
      <c r="E69" s="30">
        <v>0</v>
      </c>
    </row>
    <row r="70" spans="1:9" x14ac:dyDescent="0.2">
      <c r="A70" s="29">
        <v>1246</v>
      </c>
      <c r="B70" s="7" t="s">
        <v>276</v>
      </c>
      <c r="C70" s="30">
        <v>62377517.670000002</v>
      </c>
      <c r="D70" s="30">
        <v>1030497</v>
      </c>
      <c r="E70" s="30">
        <v>40660444.369999997</v>
      </c>
    </row>
    <row r="71" spans="1:9" x14ac:dyDescent="0.2">
      <c r="A71" s="29">
        <v>1247</v>
      </c>
      <c r="B71" s="7" t="s">
        <v>277</v>
      </c>
      <c r="C71" s="30">
        <v>1013861.56</v>
      </c>
      <c r="D71" s="30">
        <v>28</v>
      </c>
      <c r="E71" s="30">
        <v>542718.55000000005</v>
      </c>
    </row>
    <row r="72" spans="1:9" x14ac:dyDescent="0.2">
      <c r="A72" s="29">
        <v>1248</v>
      </c>
      <c r="B72" s="7" t="s">
        <v>278</v>
      </c>
      <c r="C72" s="30">
        <v>0</v>
      </c>
      <c r="D72" s="30">
        <v>0</v>
      </c>
      <c r="E72" s="30">
        <v>0</v>
      </c>
    </row>
    <row r="74" spans="1:9" x14ac:dyDescent="0.2">
      <c r="A74" s="6" t="s">
        <v>279</v>
      </c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28" t="s">
        <v>10</v>
      </c>
      <c r="B75" s="28" t="s">
        <v>11</v>
      </c>
      <c r="C75" s="28" t="s">
        <v>12</v>
      </c>
      <c r="D75" s="28" t="s">
        <v>280</v>
      </c>
      <c r="E75" s="28" t="s">
        <v>281</v>
      </c>
      <c r="F75" s="28" t="s">
        <v>282</v>
      </c>
      <c r="G75" s="28" t="s">
        <v>283</v>
      </c>
      <c r="H75" s="28" t="s">
        <v>260</v>
      </c>
      <c r="I75" s="28" t="s">
        <v>222</v>
      </c>
    </row>
    <row r="76" spans="1:9" x14ac:dyDescent="0.2">
      <c r="A76" s="29">
        <v>1250</v>
      </c>
      <c r="B76" s="7" t="s">
        <v>284</v>
      </c>
      <c r="C76" s="30">
        <f>SUM(C77:C81)</f>
        <v>0</v>
      </c>
      <c r="D76" s="30">
        <f>SUM(D77:D81)</f>
        <v>0</v>
      </c>
      <c r="E76" s="30">
        <f>SUM(E77:E81)</f>
        <v>0</v>
      </c>
      <c r="F76" s="7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29">
        <v>1251</v>
      </c>
      <c r="B77" s="7" t="s">
        <v>285</v>
      </c>
      <c r="C77" s="30">
        <v>0</v>
      </c>
      <c r="D77" s="30">
        <v>0</v>
      </c>
      <c r="E77" s="30">
        <v>0</v>
      </c>
    </row>
    <row r="78" spans="1:9" x14ac:dyDescent="0.2">
      <c r="A78" s="29">
        <v>1252</v>
      </c>
      <c r="B78" s="7" t="s">
        <v>286</v>
      </c>
      <c r="C78" s="30">
        <v>0</v>
      </c>
      <c r="D78" s="30">
        <v>0</v>
      </c>
      <c r="E78" s="30">
        <v>0</v>
      </c>
    </row>
    <row r="79" spans="1:9" x14ac:dyDescent="0.2">
      <c r="A79" s="29">
        <v>1253</v>
      </c>
      <c r="B79" s="7" t="s">
        <v>287</v>
      </c>
      <c r="C79" s="30">
        <v>0</v>
      </c>
      <c r="D79" s="30">
        <v>0</v>
      </c>
      <c r="E79" s="30">
        <v>0</v>
      </c>
    </row>
    <row r="80" spans="1:9" x14ac:dyDescent="0.2">
      <c r="A80" s="29">
        <v>1254</v>
      </c>
      <c r="B80" s="7" t="s">
        <v>288</v>
      </c>
      <c r="C80" s="30">
        <v>0</v>
      </c>
      <c r="D80" s="30">
        <v>0</v>
      </c>
      <c r="E80" s="30">
        <v>0</v>
      </c>
    </row>
    <row r="81" spans="1:8" x14ac:dyDescent="0.2">
      <c r="A81" s="29">
        <v>1259</v>
      </c>
      <c r="B81" s="7" t="s">
        <v>289</v>
      </c>
      <c r="C81" s="30">
        <v>0</v>
      </c>
      <c r="D81" s="30">
        <v>0</v>
      </c>
      <c r="E81" s="30">
        <v>0</v>
      </c>
    </row>
    <row r="82" spans="1:8" x14ac:dyDescent="0.2">
      <c r="A82" s="29">
        <v>1270</v>
      </c>
      <c r="B82" s="7" t="s">
        <v>290</v>
      </c>
      <c r="C82" s="30">
        <f>SUM(C83:C88)</f>
        <v>0</v>
      </c>
      <c r="D82" s="31"/>
      <c r="E82" s="31"/>
    </row>
    <row r="83" spans="1:8" x14ac:dyDescent="0.2">
      <c r="A83" s="29">
        <v>1271</v>
      </c>
      <c r="B83" s="7" t="s">
        <v>291</v>
      </c>
      <c r="C83" s="30">
        <v>0</v>
      </c>
      <c r="D83" s="31"/>
      <c r="E83" s="31"/>
    </row>
    <row r="84" spans="1:8" x14ac:dyDescent="0.2">
      <c r="A84" s="29">
        <v>1272</v>
      </c>
      <c r="B84" s="7" t="s">
        <v>292</v>
      </c>
      <c r="C84" s="30">
        <v>0</v>
      </c>
      <c r="D84" s="31"/>
      <c r="E84" s="31"/>
    </row>
    <row r="85" spans="1:8" x14ac:dyDescent="0.2">
      <c r="A85" s="29">
        <v>1273</v>
      </c>
      <c r="B85" s="7" t="s">
        <v>293</v>
      </c>
      <c r="C85" s="30">
        <v>0</v>
      </c>
      <c r="D85" s="31"/>
      <c r="E85" s="31"/>
    </row>
    <row r="86" spans="1:8" x14ac:dyDescent="0.2">
      <c r="A86" s="29">
        <v>1274</v>
      </c>
      <c r="B86" s="7" t="s">
        <v>294</v>
      </c>
      <c r="C86" s="30">
        <v>0</v>
      </c>
      <c r="D86" s="31"/>
      <c r="E86" s="31"/>
    </row>
    <row r="87" spans="1:8" x14ac:dyDescent="0.2">
      <c r="A87" s="29">
        <v>1275</v>
      </c>
      <c r="B87" s="7" t="s">
        <v>295</v>
      </c>
      <c r="C87" s="30">
        <v>0</v>
      </c>
      <c r="D87" s="31"/>
      <c r="E87" s="31"/>
    </row>
    <row r="88" spans="1:8" x14ac:dyDescent="0.2">
      <c r="A88" s="29">
        <v>1279</v>
      </c>
      <c r="B88" s="7" t="s">
        <v>296</v>
      </c>
      <c r="C88" s="30">
        <v>0</v>
      </c>
      <c r="D88" s="31"/>
      <c r="E88" s="31"/>
    </row>
    <row r="90" spans="1:8" x14ac:dyDescent="0.2">
      <c r="A90" s="6" t="s">
        <v>297</v>
      </c>
      <c r="B90" s="6"/>
      <c r="C90" s="6"/>
      <c r="D90" s="6"/>
      <c r="E90" s="6"/>
      <c r="F90" s="6"/>
      <c r="G90" s="6"/>
      <c r="H90" s="6"/>
    </row>
    <row r="91" spans="1:8" x14ac:dyDescent="0.2">
      <c r="A91" s="28" t="s">
        <v>10</v>
      </c>
      <c r="B91" s="28" t="s">
        <v>11</v>
      </c>
      <c r="C91" s="28" t="s">
        <v>12</v>
      </c>
      <c r="D91" s="28" t="s">
        <v>298</v>
      </c>
      <c r="E91" s="28"/>
      <c r="F91" s="28"/>
      <c r="G91" s="28"/>
      <c r="H91" s="28"/>
    </row>
    <row r="92" spans="1:8" x14ac:dyDescent="0.2">
      <c r="A92" s="29">
        <v>1160</v>
      </c>
      <c r="B92" s="7" t="s">
        <v>299</v>
      </c>
      <c r="C92" s="30">
        <f>SUM(C93:C94)</f>
        <v>0</v>
      </c>
      <c r="E92" s="7" t="str">
        <f>IF(OR(C92&lt;&gt;0,C93&lt;&gt;0,C94&lt;&gt;0),"","SIN INFORMACIÓN QUE REVELAR")</f>
        <v>SIN INFORMACIÓN QUE REVELAR</v>
      </c>
    </row>
    <row r="93" spans="1:8" x14ac:dyDescent="0.2">
      <c r="A93" s="29">
        <v>1161</v>
      </c>
      <c r="B93" s="7" t="s">
        <v>300</v>
      </c>
      <c r="C93" s="30">
        <v>0</v>
      </c>
    </row>
    <row r="94" spans="1:8" x14ac:dyDescent="0.2">
      <c r="A94" s="29">
        <v>1162</v>
      </c>
      <c r="B94" s="7" t="s">
        <v>301</v>
      </c>
      <c r="C94" s="30">
        <v>0</v>
      </c>
    </row>
    <row r="95" spans="1:8" x14ac:dyDescent="0.2">
      <c r="C95" s="30"/>
    </row>
    <row r="96" spans="1:8" x14ac:dyDescent="0.2">
      <c r="A96" s="6" t="s">
        <v>302</v>
      </c>
      <c r="B96" s="6"/>
      <c r="C96" s="6"/>
      <c r="D96" s="6"/>
      <c r="E96" s="6"/>
      <c r="F96" s="6"/>
      <c r="G96" s="6"/>
      <c r="H96" s="6"/>
    </row>
    <row r="97" spans="1:8" x14ac:dyDescent="0.2">
      <c r="A97" s="28" t="s">
        <v>10</v>
      </c>
      <c r="B97" s="28" t="s">
        <v>11</v>
      </c>
      <c r="C97" s="28" t="s">
        <v>12</v>
      </c>
      <c r="D97" s="28" t="s">
        <v>222</v>
      </c>
      <c r="E97" s="28"/>
      <c r="F97" s="28"/>
      <c r="G97" s="28"/>
      <c r="H97" s="28"/>
    </row>
    <row r="98" spans="1:8" x14ac:dyDescent="0.2">
      <c r="A98" s="29">
        <v>1190</v>
      </c>
      <c r="B98" s="7" t="s">
        <v>303</v>
      </c>
      <c r="C98" s="30">
        <f>SUM(C99:C102)</f>
        <v>22118</v>
      </c>
      <c r="E98" s="7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29">
        <v>1191</v>
      </c>
      <c r="B99" s="7" t="s">
        <v>304</v>
      </c>
      <c r="C99" s="30">
        <v>22118</v>
      </c>
    </row>
    <row r="100" spans="1:8" x14ac:dyDescent="0.2">
      <c r="A100" s="29">
        <v>1192</v>
      </c>
      <c r="B100" s="7" t="s">
        <v>305</v>
      </c>
      <c r="C100" s="30">
        <v>0</v>
      </c>
    </row>
    <row r="101" spans="1:8" x14ac:dyDescent="0.2">
      <c r="A101" s="29">
        <v>1193</v>
      </c>
      <c r="B101" s="7" t="s">
        <v>306</v>
      </c>
      <c r="C101" s="30">
        <v>0</v>
      </c>
    </row>
    <row r="102" spans="1:8" x14ac:dyDescent="0.2">
      <c r="A102" s="29">
        <v>1194</v>
      </c>
      <c r="B102" s="7" t="s">
        <v>307</v>
      </c>
      <c r="C102" s="30">
        <v>0</v>
      </c>
    </row>
    <row r="103" spans="1:8" x14ac:dyDescent="0.2">
      <c r="A103" s="29">
        <v>1290</v>
      </c>
      <c r="B103" s="7" t="s">
        <v>308</v>
      </c>
      <c r="C103" s="30">
        <f>SUM(C104:C106)</f>
        <v>0</v>
      </c>
    </row>
    <row r="104" spans="1:8" x14ac:dyDescent="0.2">
      <c r="A104" s="29">
        <v>1291</v>
      </c>
      <c r="B104" s="7" t="s">
        <v>309</v>
      </c>
      <c r="C104" s="30">
        <v>0</v>
      </c>
    </row>
    <row r="105" spans="1:8" x14ac:dyDescent="0.2">
      <c r="A105" s="29">
        <v>1292</v>
      </c>
      <c r="B105" s="7" t="s">
        <v>310</v>
      </c>
      <c r="C105" s="30">
        <v>0</v>
      </c>
    </row>
    <row r="106" spans="1:8" x14ac:dyDescent="0.2">
      <c r="A106" s="29">
        <v>1293</v>
      </c>
      <c r="B106" s="7" t="s">
        <v>311</v>
      </c>
      <c r="C106" s="30">
        <v>0</v>
      </c>
    </row>
    <row r="107" spans="1:8" x14ac:dyDescent="0.2">
      <c r="C107" s="30"/>
    </row>
    <row r="108" spans="1:8" x14ac:dyDescent="0.2">
      <c r="A108" s="6" t="s">
        <v>312</v>
      </c>
      <c r="B108" s="6"/>
      <c r="C108" s="6"/>
      <c r="D108" s="6"/>
      <c r="E108" s="6"/>
      <c r="F108" s="6"/>
      <c r="G108" s="6"/>
      <c r="H108" s="6"/>
    </row>
    <row r="109" spans="1:8" x14ac:dyDescent="0.2">
      <c r="A109" s="28" t="s">
        <v>10</v>
      </c>
      <c r="B109" s="28" t="s">
        <v>11</v>
      </c>
      <c r="C109" s="28" t="s">
        <v>12</v>
      </c>
      <c r="D109" s="28" t="s">
        <v>218</v>
      </c>
      <c r="E109" s="28" t="s">
        <v>219</v>
      </c>
      <c r="F109" s="28" t="s">
        <v>220</v>
      </c>
      <c r="G109" s="28" t="s">
        <v>313</v>
      </c>
      <c r="H109" s="28" t="s">
        <v>314</v>
      </c>
    </row>
    <row r="110" spans="1:8" x14ac:dyDescent="0.2">
      <c r="A110" s="29">
        <v>2110</v>
      </c>
      <c r="B110" s="7" t="s">
        <v>315</v>
      </c>
      <c r="C110" s="30">
        <f>SUM(C111:C119)</f>
        <v>86599894.61999999</v>
      </c>
      <c r="D110" s="30">
        <f>SUM(D111:D119)</f>
        <v>86599894.61999999</v>
      </c>
      <c r="E110" s="30">
        <f>SUM(E111:E119)</f>
        <v>0</v>
      </c>
      <c r="F110" s="30">
        <f>SUM(F111:F119)</f>
        <v>0</v>
      </c>
      <c r="G110" s="30">
        <f>SUM(G111:G119)</f>
        <v>0</v>
      </c>
      <c r="H110" s="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29">
        <v>2111</v>
      </c>
      <c r="B111" s="7" t="s">
        <v>316</v>
      </c>
      <c r="C111" s="30">
        <v>13386610.470000001</v>
      </c>
      <c r="D111" s="30">
        <f>C111</f>
        <v>13386610.470000001</v>
      </c>
      <c r="E111" s="30">
        <v>0</v>
      </c>
      <c r="F111" s="30">
        <v>0</v>
      </c>
      <c r="G111" s="30">
        <v>0</v>
      </c>
    </row>
    <row r="112" spans="1:8" x14ac:dyDescent="0.2">
      <c r="A112" s="29">
        <v>2112</v>
      </c>
      <c r="B112" s="7" t="s">
        <v>317</v>
      </c>
      <c r="C112" s="30">
        <v>4074123.58</v>
      </c>
      <c r="D112" s="30">
        <f t="shared" ref="D112:D119" si="1">C112</f>
        <v>4074123.58</v>
      </c>
      <c r="E112" s="30">
        <v>0</v>
      </c>
      <c r="F112" s="30">
        <v>0</v>
      </c>
      <c r="G112" s="30">
        <v>0</v>
      </c>
    </row>
    <row r="113" spans="1:8" x14ac:dyDescent="0.2">
      <c r="A113" s="29">
        <v>2113</v>
      </c>
      <c r="B113" s="7" t="s">
        <v>318</v>
      </c>
      <c r="C113" s="30">
        <v>0</v>
      </c>
      <c r="D113" s="30">
        <f t="shared" si="1"/>
        <v>0</v>
      </c>
      <c r="E113" s="30">
        <v>0</v>
      </c>
      <c r="F113" s="30">
        <v>0</v>
      </c>
      <c r="G113" s="30">
        <v>0</v>
      </c>
    </row>
    <row r="114" spans="1:8" x14ac:dyDescent="0.2">
      <c r="A114" s="29">
        <v>2114</v>
      </c>
      <c r="B114" s="7" t="s">
        <v>319</v>
      </c>
      <c r="C114" s="30">
        <v>0</v>
      </c>
      <c r="D114" s="30">
        <f t="shared" si="1"/>
        <v>0</v>
      </c>
      <c r="E114" s="30">
        <v>0</v>
      </c>
      <c r="F114" s="30">
        <v>0</v>
      </c>
      <c r="G114" s="30">
        <v>0</v>
      </c>
    </row>
    <row r="115" spans="1:8" x14ac:dyDescent="0.2">
      <c r="A115" s="29">
        <v>2115</v>
      </c>
      <c r="B115" s="7" t="s">
        <v>320</v>
      </c>
      <c r="C115" s="30">
        <v>0</v>
      </c>
      <c r="D115" s="30">
        <f t="shared" si="1"/>
        <v>0</v>
      </c>
      <c r="E115" s="30">
        <v>0</v>
      </c>
      <c r="F115" s="30">
        <v>0</v>
      </c>
      <c r="G115" s="30">
        <v>0</v>
      </c>
    </row>
    <row r="116" spans="1:8" x14ac:dyDescent="0.2">
      <c r="A116" s="29">
        <v>2116</v>
      </c>
      <c r="B116" s="7" t="s">
        <v>321</v>
      </c>
      <c r="C116" s="30">
        <v>0</v>
      </c>
      <c r="D116" s="30">
        <f t="shared" si="1"/>
        <v>0</v>
      </c>
      <c r="E116" s="30">
        <v>0</v>
      </c>
      <c r="F116" s="30">
        <v>0</v>
      </c>
      <c r="G116" s="30">
        <v>0</v>
      </c>
    </row>
    <row r="117" spans="1:8" x14ac:dyDescent="0.2">
      <c r="A117" s="29">
        <v>2117</v>
      </c>
      <c r="B117" s="7" t="s">
        <v>322</v>
      </c>
      <c r="C117" s="30">
        <v>67566360.629999995</v>
      </c>
      <c r="D117" s="30">
        <f t="shared" si="1"/>
        <v>67566360.629999995</v>
      </c>
      <c r="E117" s="30">
        <v>0</v>
      </c>
      <c r="F117" s="30">
        <v>0</v>
      </c>
      <c r="G117" s="30">
        <v>0</v>
      </c>
    </row>
    <row r="118" spans="1:8" x14ac:dyDescent="0.2">
      <c r="A118" s="29">
        <v>2118</v>
      </c>
      <c r="B118" s="7" t="s">
        <v>323</v>
      </c>
      <c r="C118" s="30">
        <v>0</v>
      </c>
      <c r="D118" s="30">
        <f t="shared" si="1"/>
        <v>0</v>
      </c>
      <c r="E118" s="30">
        <v>0</v>
      </c>
      <c r="F118" s="30">
        <v>0</v>
      </c>
      <c r="G118" s="30">
        <v>0</v>
      </c>
    </row>
    <row r="119" spans="1:8" x14ac:dyDescent="0.2">
      <c r="A119" s="29">
        <v>2119</v>
      </c>
      <c r="B119" s="7" t="s">
        <v>324</v>
      </c>
      <c r="C119" s="30">
        <v>1572799.94</v>
      </c>
      <c r="D119" s="30">
        <f t="shared" si="1"/>
        <v>1572799.94</v>
      </c>
      <c r="E119" s="30">
        <v>0</v>
      </c>
      <c r="F119" s="30">
        <v>0</v>
      </c>
      <c r="G119" s="30">
        <v>0</v>
      </c>
    </row>
    <row r="120" spans="1:8" x14ac:dyDescent="0.2">
      <c r="A120" s="29">
        <v>2120</v>
      </c>
      <c r="B120" s="7" t="s">
        <v>325</v>
      </c>
      <c r="C120" s="30">
        <f>SUM(C121:C123)</f>
        <v>0</v>
      </c>
      <c r="D120" s="30">
        <f t="shared" ref="D120:G120" si="2">SUM(D121:D123)</f>
        <v>0</v>
      </c>
      <c r="E120" s="30">
        <f t="shared" si="2"/>
        <v>0</v>
      </c>
      <c r="F120" s="30">
        <f t="shared" si="2"/>
        <v>0</v>
      </c>
      <c r="G120" s="30">
        <f t="shared" si="2"/>
        <v>0</v>
      </c>
    </row>
    <row r="121" spans="1:8" x14ac:dyDescent="0.2">
      <c r="A121" s="29">
        <v>2121</v>
      </c>
      <c r="B121" s="7" t="s">
        <v>326</v>
      </c>
      <c r="C121" s="30">
        <v>0</v>
      </c>
      <c r="D121" s="30">
        <f>C121</f>
        <v>0</v>
      </c>
      <c r="E121" s="30">
        <v>0</v>
      </c>
      <c r="F121" s="30">
        <v>0</v>
      </c>
      <c r="G121" s="30">
        <v>0</v>
      </c>
    </row>
    <row r="122" spans="1:8" x14ac:dyDescent="0.2">
      <c r="A122" s="29">
        <v>2122</v>
      </c>
      <c r="B122" s="7" t="s">
        <v>327</v>
      </c>
      <c r="C122" s="30">
        <v>0</v>
      </c>
      <c r="D122" s="30">
        <f t="shared" ref="D122:D123" si="3">C122</f>
        <v>0</v>
      </c>
      <c r="E122" s="30">
        <v>0</v>
      </c>
      <c r="F122" s="30">
        <v>0</v>
      </c>
      <c r="G122" s="30">
        <v>0</v>
      </c>
    </row>
    <row r="123" spans="1:8" x14ac:dyDescent="0.2">
      <c r="A123" s="29">
        <v>2129</v>
      </c>
      <c r="B123" s="7" t="s">
        <v>328</v>
      </c>
      <c r="C123" s="30">
        <v>0</v>
      </c>
      <c r="D123" s="30">
        <f t="shared" si="3"/>
        <v>0</v>
      </c>
      <c r="E123" s="30">
        <v>0</v>
      </c>
      <c r="F123" s="30">
        <v>0</v>
      </c>
      <c r="G123" s="30">
        <v>0</v>
      </c>
    </row>
    <row r="125" spans="1:8" x14ac:dyDescent="0.2">
      <c r="A125" s="6" t="s">
        <v>329</v>
      </c>
      <c r="B125" s="6"/>
      <c r="C125" s="6"/>
      <c r="D125" s="6"/>
      <c r="E125" s="6"/>
      <c r="F125" s="6"/>
      <c r="G125" s="6"/>
      <c r="H125" s="6"/>
    </row>
    <row r="126" spans="1:8" x14ac:dyDescent="0.2">
      <c r="A126" s="28" t="s">
        <v>10</v>
      </c>
      <c r="B126" s="28" t="s">
        <v>11</v>
      </c>
      <c r="C126" s="28" t="s">
        <v>12</v>
      </c>
      <c r="D126" s="28" t="s">
        <v>330</v>
      </c>
      <c r="E126" s="28" t="s">
        <v>222</v>
      </c>
      <c r="F126" s="28"/>
      <c r="G126" s="28"/>
      <c r="H126" s="28"/>
    </row>
    <row r="127" spans="1:8" x14ac:dyDescent="0.2">
      <c r="A127" s="29">
        <v>2160</v>
      </c>
      <c r="B127" s="7" t="s">
        <v>331</v>
      </c>
      <c r="C127" s="30">
        <f>SUM(C128:C133)</f>
        <v>1000</v>
      </c>
      <c r="E127" s="7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29">
        <v>2161</v>
      </c>
      <c r="B128" s="7" t="s">
        <v>332</v>
      </c>
      <c r="C128" s="30">
        <v>1000</v>
      </c>
    </row>
    <row r="129" spans="1:8" x14ac:dyDescent="0.2">
      <c r="A129" s="29">
        <v>2162</v>
      </c>
      <c r="B129" s="7" t="s">
        <v>333</v>
      </c>
      <c r="C129" s="30">
        <v>0</v>
      </c>
    </row>
    <row r="130" spans="1:8" x14ac:dyDescent="0.2">
      <c r="A130" s="29">
        <v>2163</v>
      </c>
      <c r="B130" s="7" t="s">
        <v>334</v>
      </c>
      <c r="C130" s="30">
        <v>0</v>
      </c>
    </row>
    <row r="131" spans="1:8" x14ac:dyDescent="0.2">
      <c r="A131" s="29">
        <v>2164</v>
      </c>
      <c r="B131" s="7" t="s">
        <v>335</v>
      </c>
      <c r="C131" s="30">
        <v>0</v>
      </c>
    </row>
    <row r="132" spans="1:8" x14ac:dyDescent="0.2">
      <c r="A132" s="29">
        <v>2165</v>
      </c>
      <c r="B132" s="7" t="s">
        <v>336</v>
      </c>
      <c r="C132" s="30">
        <v>0</v>
      </c>
    </row>
    <row r="133" spans="1:8" x14ac:dyDescent="0.2">
      <c r="A133" s="29">
        <v>2166</v>
      </c>
      <c r="B133" s="7" t="s">
        <v>337</v>
      </c>
      <c r="C133" s="30">
        <v>0</v>
      </c>
    </row>
    <row r="134" spans="1:8" x14ac:dyDescent="0.2">
      <c r="A134" s="29">
        <v>2250</v>
      </c>
      <c r="B134" s="7" t="s">
        <v>338</v>
      </c>
      <c r="C134" s="30">
        <f>SUM(C135:C140)</f>
        <v>0</v>
      </c>
    </row>
    <row r="135" spans="1:8" x14ac:dyDescent="0.2">
      <c r="A135" s="29">
        <v>2251</v>
      </c>
      <c r="B135" s="7" t="s">
        <v>339</v>
      </c>
      <c r="C135" s="30">
        <v>0</v>
      </c>
    </row>
    <row r="136" spans="1:8" x14ac:dyDescent="0.2">
      <c r="A136" s="29">
        <v>2252</v>
      </c>
      <c r="B136" s="7" t="s">
        <v>340</v>
      </c>
      <c r="C136" s="30">
        <v>0</v>
      </c>
    </row>
    <row r="137" spans="1:8" x14ac:dyDescent="0.2">
      <c r="A137" s="29">
        <v>2253</v>
      </c>
      <c r="B137" s="7" t="s">
        <v>341</v>
      </c>
      <c r="C137" s="30">
        <v>0</v>
      </c>
    </row>
    <row r="138" spans="1:8" x14ac:dyDescent="0.2">
      <c r="A138" s="29">
        <v>2254</v>
      </c>
      <c r="B138" s="7" t="s">
        <v>342</v>
      </c>
      <c r="C138" s="30">
        <v>0</v>
      </c>
    </row>
    <row r="139" spans="1:8" x14ac:dyDescent="0.2">
      <c r="A139" s="29">
        <v>2255</v>
      </c>
      <c r="B139" s="7" t="s">
        <v>343</v>
      </c>
      <c r="C139" s="30">
        <v>0</v>
      </c>
    </row>
    <row r="140" spans="1:8" x14ac:dyDescent="0.2">
      <c r="A140" s="29">
        <v>2256</v>
      </c>
      <c r="B140" s="7" t="s">
        <v>344</v>
      </c>
      <c r="C140" s="30">
        <v>0</v>
      </c>
    </row>
    <row r="142" spans="1:8" x14ac:dyDescent="0.2">
      <c r="A142" s="6" t="s">
        <v>345</v>
      </c>
      <c r="B142" s="6"/>
      <c r="C142" s="6"/>
      <c r="D142" s="6"/>
      <c r="E142" s="6"/>
      <c r="F142" s="6"/>
      <c r="G142" s="6"/>
      <c r="H142" s="6"/>
    </row>
    <row r="143" spans="1:8" x14ac:dyDescent="0.2">
      <c r="A143" s="32" t="s">
        <v>10</v>
      </c>
      <c r="B143" s="32" t="s">
        <v>11</v>
      </c>
      <c r="C143" s="32" t="s">
        <v>12</v>
      </c>
      <c r="D143" s="32" t="s">
        <v>330</v>
      </c>
      <c r="E143" s="32" t="s">
        <v>222</v>
      </c>
      <c r="F143" s="32"/>
      <c r="G143" s="32"/>
      <c r="H143" s="32"/>
    </row>
    <row r="144" spans="1:8" x14ac:dyDescent="0.2">
      <c r="A144" s="29">
        <v>2150</v>
      </c>
      <c r="B144" s="7" t="s">
        <v>346</v>
      </c>
      <c r="C144" s="30">
        <f>SUM(C145:C147)</f>
        <v>0</v>
      </c>
      <c r="E144" s="7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29">
        <v>2151</v>
      </c>
      <c r="B145" s="7" t="s">
        <v>347</v>
      </c>
      <c r="C145" s="30">
        <v>0</v>
      </c>
    </row>
    <row r="146" spans="1:5" x14ac:dyDescent="0.2">
      <c r="A146" s="29">
        <v>2152</v>
      </c>
      <c r="B146" s="7" t="s">
        <v>348</v>
      </c>
      <c r="C146" s="30">
        <v>0</v>
      </c>
    </row>
    <row r="147" spans="1:5" x14ac:dyDescent="0.2">
      <c r="A147" s="29">
        <v>2159</v>
      </c>
      <c r="B147" s="7" t="s">
        <v>349</v>
      </c>
      <c r="C147" s="30">
        <v>0</v>
      </c>
    </row>
    <row r="148" spans="1:5" x14ac:dyDescent="0.2">
      <c r="A148" s="29">
        <v>2240</v>
      </c>
      <c r="B148" s="7" t="s">
        <v>350</v>
      </c>
      <c r="C148" s="30">
        <f>SUM(C149:C151)</f>
        <v>0</v>
      </c>
    </row>
    <row r="149" spans="1:5" x14ac:dyDescent="0.2">
      <c r="A149" s="29">
        <v>2241</v>
      </c>
      <c r="B149" s="7" t="s">
        <v>351</v>
      </c>
      <c r="C149" s="30">
        <v>0</v>
      </c>
    </row>
    <row r="150" spans="1:5" x14ac:dyDescent="0.2">
      <c r="A150" s="29">
        <v>2242</v>
      </c>
      <c r="B150" s="7" t="s">
        <v>352</v>
      </c>
      <c r="C150" s="30">
        <v>0</v>
      </c>
    </row>
    <row r="151" spans="1:5" x14ac:dyDescent="0.2">
      <c r="A151" s="29">
        <v>2249</v>
      </c>
      <c r="B151" s="7" t="s">
        <v>353</v>
      </c>
      <c r="C151" s="30">
        <v>0</v>
      </c>
    </row>
    <row r="153" spans="1:5" x14ac:dyDescent="0.2">
      <c r="A153" s="33" t="s">
        <v>354</v>
      </c>
      <c r="B153" s="33"/>
      <c r="C153" s="33"/>
      <c r="D153" s="33"/>
      <c r="E153" s="33"/>
    </row>
    <row r="154" spans="1:5" x14ac:dyDescent="0.2">
      <c r="A154" s="34" t="s">
        <v>10</v>
      </c>
      <c r="B154" s="34" t="s">
        <v>11</v>
      </c>
      <c r="C154" s="34" t="s">
        <v>12</v>
      </c>
      <c r="D154" s="35" t="s">
        <v>330</v>
      </c>
      <c r="E154" s="35" t="s">
        <v>222</v>
      </c>
    </row>
    <row r="155" spans="1:5" x14ac:dyDescent="0.2">
      <c r="A155" s="36">
        <v>2170</v>
      </c>
      <c r="B155" s="37" t="s">
        <v>355</v>
      </c>
      <c r="C155" s="38">
        <f>SUM(C156:C158)</f>
        <v>0</v>
      </c>
      <c r="D155" s="37"/>
      <c r="E155" s="3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36">
        <v>2171</v>
      </c>
      <c r="B156" s="37" t="s">
        <v>356</v>
      </c>
      <c r="C156" s="38">
        <v>0</v>
      </c>
      <c r="D156" s="37"/>
      <c r="E156" s="37"/>
    </row>
    <row r="157" spans="1:5" x14ac:dyDescent="0.2">
      <c r="A157" s="36">
        <v>2172</v>
      </c>
      <c r="B157" s="37" t="s">
        <v>357</v>
      </c>
      <c r="C157" s="38">
        <v>0</v>
      </c>
      <c r="D157" s="37"/>
      <c r="E157" s="37"/>
    </row>
    <row r="158" spans="1:5" x14ac:dyDescent="0.2">
      <c r="A158" s="36">
        <v>2179</v>
      </c>
      <c r="B158" s="37" t="s">
        <v>358</v>
      </c>
      <c r="C158" s="38">
        <v>0</v>
      </c>
      <c r="D158" s="37"/>
      <c r="E158" s="37"/>
    </row>
    <row r="159" spans="1:5" x14ac:dyDescent="0.2">
      <c r="A159" s="36">
        <v>2260</v>
      </c>
      <c r="B159" s="37" t="s">
        <v>359</v>
      </c>
      <c r="C159" s="38">
        <f>SUM(C160:C163)</f>
        <v>0</v>
      </c>
      <c r="D159" s="37"/>
      <c r="E159" s="37"/>
    </row>
    <row r="160" spans="1:5" x14ac:dyDescent="0.2">
      <c r="A160" s="36">
        <v>2261</v>
      </c>
      <c r="B160" s="37" t="s">
        <v>360</v>
      </c>
      <c r="C160" s="38">
        <v>0</v>
      </c>
      <c r="D160" s="37"/>
    </row>
    <row r="161" spans="1:10" x14ac:dyDescent="0.2">
      <c r="A161" s="36">
        <v>2262</v>
      </c>
      <c r="B161" s="37" t="s">
        <v>361</v>
      </c>
      <c r="C161" s="38">
        <v>0</v>
      </c>
      <c r="D161" s="37"/>
      <c r="E161" s="37"/>
    </row>
    <row r="162" spans="1:10" x14ac:dyDescent="0.2">
      <c r="A162" s="36">
        <v>2263</v>
      </c>
      <c r="B162" s="37" t="s">
        <v>362</v>
      </c>
      <c r="C162" s="38">
        <v>0</v>
      </c>
      <c r="D162" s="37"/>
      <c r="E162" s="37"/>
    </row>
    <row r="163" spans="1:10" x14ac:dyDescent="0.2">
      <c r="A163" s="36">
        <v>2269</v>
      </c>
      <c r="B163" s="37" t="s">
        <v>363</v>
      </c>
      <c r="C163" s="38">
        <v>0</v>
      </c>
      <c r="D163" s="37"/>
      <c r="E163" s="37"/>
    </row>
    <row r="164" spans="1:10" x14ac:dyDescent="0.2">
      <c r="A164" s="37"/>
      <c r="B164" s="37"/>
      <c r="C164" s="37"/>
      <c r="D164" s="37"/>
      <c r="E164" s="37"/>
    </row>
    <row r="165" spans="1:10" x14ac:dyDescent="0.2">
      <c r="A165" s="33" t="s">
        <v>364</v>
      </c>
      <c r="B165" s="33"/>
      <c r="C165" s="33"/>
      <c r="D165" s="33"/>
      <c r="E165" s="33"/>
    </row>
    <row r="166" spans="1:10" x14ac:dyDescent="0.2">
      <c r="A166" s="34" t="s">
        <v>10</v>
      </c>
      <c r="B166" s="34" t="s">
        <v>11</v>
      </c>
      <c r="C166" s="34" t="s">
        <v>12</v>
      </c>
      <c r="D166" s="35" t="s">
        <v>330</v>
      </c>
      <c r="E166" s="35" t="s">
        <v>222</v>
      </c>
    </row>
    <row r="167" spans="1:10" x14ac:dyDescent="0.2">
      <c r="A167" s="36">
        <v>2190</v>
      </c>
      <c r="B167" s="37" t="s">
        <v>365</v>
      </c>
      <c r="C167" s="38">
        <f>SUM(C168:C170)</f>
        <v>0</v>
      </c>
      <c r="D167" s="37"/>
      <c r="E167" s="37" t="str">
        <f>IF(OR(C167&lt;&gt;0,C168&lt;&gt;0,C169&lt;&gt;0,C170&lt;&gt;0),"","SIN INFORMACIÓN QUE REVELAR")</f>
        <v>SIN INFORMACIÓN QUE REVELAR</v>
      </c>
    </row>
    <row r="168" spans="1:10" x14ac:dyDescent="0.2">
      <c r="A168" s="36">
        <v>2191</v>
      </c>
      <c r="B168" s="37" t="s">
        <v>366</v>
      </c>
      <c r="C168" s="38">
        <v>0</v>
      </c>
      <c r="D168" s="37"/>
      <c r="E168" s="37"/>
    </row>
    <row r="169" spans="1:10" x14ac:dyDescent="0.2">
      <c r="A169" s="36">
        <v>2192</v>
      </c>
      <c r="B169" s="37" t="s">
        <v>367</v>
      </c>
      <c r="C169" s="38">
        <v>0</v>
      </c>
      <c r="D169" s="37"/>
    </row>
    <row r="170" spans="1:10" x14ac:dyDescent="0.2">
      <c r="A170" s="36">
        <v>2199</v>
      </c>
      <c r="B170" s="37" t="s">
        <v>368</v>
      </c>
      <c r="C170" s="38">
        <v>0</v>
      </c>
      <c r="D170" s="37"/>
      <c r="E170" s="37"/>
    </row>
    <row r="171" spans="1:10" x14ac:dyDescent="0.2">
      <c r="A171" s="39"/>
      <c r="B171" s="39"/>
      <c r="C171" s="39"/>
      <c r="D171" s="39"/>
      <c r="E171" s="39"/>
      <c r="F171" s="27"/>
      <c r="G171" s="27"/>
      <c r="H171" s="27"/>
      <c r="I171" s="27"/>
      <c r="J171" s="27"/>
    </row>
    <row r="172" spans="1:10" x14ac:dyDescent="0.2">
      <c r="A172" s="39"/>
      <c r="B172" s="39" t="s">
        <v>206</v>
      </c>
      <c r="C172" s="39"/>
      <c r="D172" s="39"/>
      <c r="E172" s="39"/>
      <c r="F172" s="27"/>
      <c r="G172" s="27"/>
      <c r="H172" s="27"/>
      <c r="I172" s="27"/>
      <c r="J172" s="27"/>
    </row>
    <row r="173" spans="1:10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</row>
    <row r="174" spans="1:10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</row>
    <row r="175" spans="1:10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</row>
    <row r="176" spans="1:10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1:10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</row>
    <row r="178" spans="1:10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</row>
    <row r="179" spans="1:10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</row>
    <row r="180" spans="1:10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</row>
    <row r="181" spans="1:10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</row>
    <row r="182" spans="1:10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</row>
    <row r="183" spans="1:10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</row>
    <row r="184" spans="1:10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</row>
    <row r="185" spans="1:10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</row>
    <row r="186" spans="1:10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</row>
    <row r="187" spans="1:10" x14ac:dyDescent="0.2">
      <c r="I187" s="27"/>
      <c r="J187" s="2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74803149606299213" bottom="0.35433070866141736" header="0.31496062992125984" footer="0.31496062992125984"/>
  <pageSetup scale="59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79C5-EA18-4D04-9664-871DC4FDE17C}">
  <sheetPr>
    <tabColor rgb="FFFFC000"/>
    <pageSetUpPr fitToPage="1"/>
  </sheetPr>
  <dimension ref="A1:J39"/>
  <sheetViews>
    <sheetView topLeftCell="A183" zoomScaleNormal="100" zoomScaleSheetLayoutView="96" workbookViewId="0">
      <selection activeCell="B231" sqref="B231"/>
    </sheetView>
  </sheetViews>
  <sheetFormatPr baseColWidth="10" defaultColWidth="9.140625" defaultRowHeight="11.25" x14ac:dyDescent="0.2"/>
  <cols>
    <col min="1" max="1" width="10" style="42" customWidth="1"/>
    <col min="2" max="2" width="48.140625" style="42" customWidth="1"/>
    <col min="3" max="3" width="22.85546875" style="42" customWidth="1"/>
    <col min="4" max="5" width="16.7109375" style="42" customWidth="1"/>
    <col min="6" max="6" width="9.140625" style="45"/>
    <col min="7" max="16384" width="9.140625" style="42"/>
  </cols>
  <sheetData>
    <row r="1" spans="1:10" ht="18.95" customHeight="1" x14ac:dyDescent="0.2">
      <c r="A1" s="183" t="s">
        <v>0</v>
      </c>
      <c r="B1" s="183"/>
      <c r="C1" s="183"/>
      <c r="D1" s="40" t="s">
        <v>1</v>
      </c>
      <c r="E1" s="41">
        <v>2026</v>
      </c>
      <c r="F1" s="42"/>
    </row>
    <row r="2" spans="1:10" ht="18.95" customHeight="1" x14ac:dyDescent="0.2">
      <c r="A2" s="183" t="s">
        <v>369</v>
      </c>
      <c r="B2" s="183"/>
      <c r="C2" s="183"/>
      <c r="D2" s="40" t="s">
        <v>3</v>
      </c>
      <c r="E2" s="41" t="s">
        <v>4</v>
      </c>
      <c r="F2" s="42"/>
    </row>
    <row r="3" spans="1:10" ht="18.95" customHeight="1" x14ac:dyDescent="0.2">
      <c r="A3" s="183" t="s">
        <v>5</v>
      </c>
      <c r="B3" s="183"/>
      <c r="C3" s="183"/>
      <c r="D3" s="40" t="s">
        <v>6</v>
      </c>
      <c r="E3" s="41">
        <v>1</v>
      </c>
      <c r="F3" s="42"/>
    </row>
    <row r="4" spans="1:10" x14ac:dyDescent="0.2">
      <c r="A4" s="183" t="s">
        <v>7</v>
      </c>
      <c r="B4" s="183"/>
      <c r="C4" s="183"/>
      <c r="D4" s="40"/>
      <c r="E4" s="41"/>
      <c r="F4" s="42"/>
    </row>
    <row r="5" spans="1:10" x14ac:dyDescent="0.2">
      <c r="A5" s="43" t="s">
        <v>8</v>
      </c>
      <c r="B5" s="44"/>
      <c r="C5" s="44"/>
      <c r="D5" s="44"/>
      <c r="E5" s="44"/>
      <c r="F5" s="42"/>
    </row>
    <row r="6" spans="1:10" s="45" customFormat="1" x14ac:dyDescent="0.2">
      <c r="A6" s="42"/>
      <c r="B6" s="42"/>
      <c r="C6" s="42"/>
      <c r="D6" s="42"/>
      <c r="E6" s="42"/>
      <c r="F6" s="42"/>
    </row>
    <row r="7" spans="1:10" x14ac:dyDescent="0.2">
      <c r="A7" s="44" t="s">
        <v>370</v>
      </c>
      <c r="B7" s="44"/>
      <c r="C7" s="44"/>
      <c r="D7" s="44"/>
      <c r="E7" s="44"/>
      <c r="F7" s="42"/>
    </row>
    <row r="8" spans="1:10" x14ac:dyDescent="0.2">
      <c r="A8" s="46" t="s">
        <v>10</v>
      </c>
      <c r="B8" s="46" t="s">
        <v>11</v>
      </c>
      <c r="C8" s="46" t="s">
        <v>12</v>
      </c>
      <c r="D8" s="46" t="s">
        <v>209</v>
      </c>
      <c r="E8" s="46" t="s">
        <v>330</v>
      </c>
      <c r="F8" s="42"/>
    </row>
    <row r="9" spans="1:10" x14ac:dyDescent="0.2">
      <c r="A9" s="47">
        <v>3110</v>
      </c>
      <c r="B9" s="42" t="s">
        <v>65</v>
      </c>
      <c r="C9" s="48">
        <v>1231807294.3800001</v>
      </c>
      <c r="E9" s="42" t="str">
        <f>IF(OR(C9&lt;&gt;0,C10&lt;&gt;0,C11&lt;&gt;0),"","SIN INFORMACIÓN QUE REVELAR")</f>
        <v/>
      </c>
      <c r="F9" s="42"/>
      <c r="G9" s="45"/>
      <c r="H9" s="45"/>
      <c r="I9" s="45"/>
      <c r="J9" s="45"/>
    </row>
    <row r="10" spans="1:10" x14ac:dyDescent="0.2">
      <c r="A10" s="47">
        <v>3120</v>
      </c>
      <c r="B10" s="42" t="s">
        <v>371</v>
      </c>
      <c r="C10" s="48">
        <v>2936867.53</v>
      </c>
      <c r="E10" s="7"/>
      <c r="F10" s="42"/>
      <c r="G10" s="45"/>
      <c r="H10" s="45"/>
      <c r="I10" s="45"/>
      <c r="J10" s="45"/>
    </row>
    <row r="11" spans="1:10" x14ac:dyDescent="0.2">
      <c r="A11" s="47">
        <v>3130</v>
      </c>
      <c r="B11" s="42" t="s">
        <v>372</v>
      </c>
      <c r="C11" s="48">
        <v>0</v>
      </c>
      <c r="F11" s="42"/>
      <c r="G11" s="45"/>
      <c r="H11" s="45"/>
      <c r="I11" s="45"/>
      <c r="J11" s="45"/>
    </row>
    <row r="12" spans="1:10" x14ac:dyDescent="0.2">
      <c r="F12" s="42"/>
      <c r="G12" s="45"/>
      <c r="H12" s="45"/>
      <c r="I12" s="45"/>
      <c r="J12" s="45"/>
    </row>
    <row r="13" spans="1:10" x14ac:dyDescent="0.2">
      <c r="A13" s="44" t="s">
        <v>373</v>
      </c>
      <c r="B13" s="44"/>
      <c r="C13" s="44"/>
      <c r="D13" s="44"/>
      <c r="E13" s="44"/>
      <c r="F13" s="42"/>
    </row>
    <row r="14" spans="1:10" x14ac:dyDescent="0.2">
      <c r="A14" s="46" t="s">
        <v>10</v>
      </c>
      <c r="B14" s="46" t="s">
        <v>11</v>
      </c>
      <c r="C14" s="46" t="s">
        <v>12</v>
      </c>
      <c r="D14" s="46" t="s">
        <v>374</v>
      </c>
      <c r="E14" s="46"/>
      <c r="F14" s="42"/>
    </row>
    <row r="15" spans="1:10" x14ac:dyDescent="0.2">
      <c r="A15" s="47">
        <v>3210</v>
      </c>
      <c r="B15" s="42" t="s">
        <v>375</v>
      </c>
      <c r="C15" s="48">
        <v>101711369.26000001</v>
      </c>
      <c r="E15" s="4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  <c r="F15" s="42"/>
      <c r="G15" s="45"/>
      <c r="H15" s="45"/>
      <c r="I15" s="45"/>
    </row>
    <row r="16" spans="1:10" x14ac:dyDescent="0.2">
      <c r="A16" s="47">
        <v>3220</v>
      </c>
      <c r="B16" s="42" t="s">
        <v>376</v>
      </c>
      <c r="C16" s="48">
        <v>-453201880.18000001</v>
      </c>
      <c r="F16" s="42"/>
      <c r="G16" s="45"/>
      <c r="H16" s="45"/>
      <c r="I16" s="45"/>
    </row>
    <row r="17" spans="1:9" x14ac:dyDescent="0.2">
      <c r="A17" s="47">
        <v>3230</v>
      </c>
      <c r="B17" s="42" t="s">
        <v>377</v>
      </c>
      <c r="C17" s="48">
        <f>SUM(C18:C21)</f>
        <v>254780179.24000001</v>
      </c>
      <c r="F17" s="42"/>
      <c r="G17" s="45"/>
      <c r="H17" s="45"/>
      <c r="I17" s="45"/>
    </row>
    <row r="18" spans="1:9" x14ac:dyDescent="0.2">
      <c r="A18" s="47">
        <v>3231</v>
      </c>
      <c r="B18" s="42" t="s">
        <v>378</v>
      </c>
      <c r="C18" s="48">
        <v>254780179.24000001</v>
      </c>
      <c r="F18" s="42"/>
      <c r="G18" s="45"/>
      <c r="H18" s="45"/>
      <c r="I18" s="45"/>
    </row>
    <row r="19" spans="1:9" x14ac:dyDescent="0.2">
      <c r="A19" s="47">
        <v>3232</v>
      </c>
      <c r="B19" s="42" t="s">
        <v>379</v>
      </c>
      <c r="C19" s="48">
        <v>0</v>
      </c>
      <c r="E19" s="7"/>
      <c r="F19" s="42"/>
      <c r="G19" s="45"/>
      <c r="H19" s="45"/>
      <c r="I19" s="45"/>
    </row>
    <row r="20" spans="1:9" x14ac:dyDescent="0.2">
      <c r="A20" s="47">
        <v>3233</v>
      </c>
      <c r="B20" s="42" t="s">
        <v>380</v>
      </c>
      <c r="C20" s="48">
        <v>0</v>
      </c>
      <c r="F20" s="42"/>
      <c r="G20" s="45"/>
      <c r="H20" s="45"/>
      <c r="I20" s="45"/>
    </row>
    <row r="21" spans="1:9" x14ac:dyDescent="0.2">
      <c r="A21" s="47">
        <v>3239</v>
      </c>
      <c r="B21" s="42" t="s">
        <v>381</v>
      </c>
      <c r="C21" s="48">
        <v>0</v>
      </c>
      <c r="F21" s="42"/>
      <c r="G21" s="45"/>
      <c r="H21" s="45"/>
      <c r="I21" s="45"/>
    </row>
    <row r="22" spans="1:9" x14ac:dyDescent="0.2">
      <c r="A22" s="47">
        <v>3240</v>
      </c>
      <c r="B22" s="42" t="s">
        <v>382</v>
      </c>
      <c r="C22" s="48">
        <f>SUM(C23:C25)</f>
        <v>0</v>
      </c>
      <c r="F22" s="42"/>
      <c r="G22" s="45"/>
      <c r="H22" s="45"/>
      <c r="I22" s="45"/>
    </row>
    <row r="23" spans="1:9" x14ac:dyDescent="0.2">
      <c r="A23" s="47">
        <v>3241</v>
      </c>
      <c r="B23" s="42" t="s">
        <v>383</v>
      </c>
      <c r="C23" s="48">
        <v>0</v>
      </c>
      <c r="F23" s="42"/>
      <c r="G23" s="45"/>
      <c r="H23" s="45"/>
      <c r="I23" s="45"/>
    </row>
    <row r="24" spans="1:9" x14ac:dyDescent="0.2">
      <c r="A24" s="47">
        <v>3242</v>
      </c>
      <c r="B24" s="42" t="s">
        <v>384</v>
      </c>
      <c r="C24" s="48">
        <v>0</v>
      </c>
      <c r="F24" s="42"/>
      <c r="G24" s="45"/>
      <c r="H24" s="45"/>
      <c r="I24" s="45"/>
    </row>
    <row r="25" spans="1:9" x14ac:dyDescent="0.2">
      <c r="A25" s="47">
        <v>3243</v>
      </c>
      <c r="B25" s="42" t="s">
        <v>385</v>
      </c>
      <c r="C25" s="48">
        <v>0</v>
      </c>
      <c r="F25" s="42"/>
      <c r="G25" s="45"/>
      <c r="H25" s="45"/>
      <c r="I25" s="45"/>
    </row>
    <row r="26" spans="1:9" x14ac:dyDescent="0.2">
      <c r="A26" s="47">
        <v>3250</v>
      </c>
      <c r="B26" s="42" t="s">
        <v>386</v>
      </c>
      <c r="C26" s="48">
        <f>SUM(C27:C29)</f>
        <v>0</v>
      </c>
      <c r="F26" s="42"/>
      <c r="G26" s="45"/>
      <c r="H26" s="45"/>
      <c r="I26" s="45"/>
    </row>
    <row r="27" spans="1:9" x14ac:dyDescent="0.2">
      <c r="A27" s="47">
        <v>3251</v>
      </c>
      <c r="B27" s="42" t="s">
        <v>387</v>
      </c>
      <c r="C27" s="48">
        <v>0</v>
      </c>
      <c r="F27" s="42"/>
      <c r="G27" s="45"/>
      <c r="H27" s="45"/>
      <c r="I27" s="45"/>
    </row>
    <row r="28" spans="1:9" x14ac:dyDescent="0.2">
      <c r="A28" s="47">
        <v>3252</v>
      </c>
      <c r="B28" s="42" t="s">
        <v>388</v>
      </c>
      <c r="C28" s="48">
        <v>0</v>
      </c>
      <c r="F28" s="42"/>
      <c r="G28" s="45"/>
      <c r="H28" s="45"/>
      <c r="I28" s="45"/>
    </row>
    <row r="29" spans="1:9" x14ac:dyDescent="0.2">
      <c r="A29" s="47">
        <v>3253</v>
      </c>
      <c r="B29" s="42" t="s">
        <v>389</v>
      </c>
      <c r="C29" s="48">
        <v>0</v>
      </c>
      <c r="F29" s="42"/>
      <c r="G29" s="45"/>
      <c r="H29" s="45"/>
      <c r="I29" s="45"/>
    </row>
    <row r="30" spans="1:9" x14ac:dyDescent="0.2">
      <c r="A30" s="45"/>
      <c r="B30" s="45" t="s">
        <v>206</v>
      </c>
      <c r="C30" s="45"/>
      <c r="D30" s="45"/>
      <c r="E30" s="45"/>
      <c r="G30" s="45"/>
      <c r="H30" s="45"/>
      <c r="I30" s="45"/>
    </row>
    <row r="31" spans="1:9" x14ac:dyDescent="0.2">
      <c r="A31" s="45"/>
      <c r="B31" s="45"/>
      <c r="C31" s="45"/>
      <c r="D31" s="45"/>
      <c r="E31" s="45"/>
      <c r="G31" s="45"/>
      <c r="H31" s="45"/>
      <c r="I31" s="45"/>
    </row>
    <row r="32" spans="1:9" x14ac:dyDescent="0.2">
      <c r="A32" s="45"/>
      <c r="B32" s="45"/>
      <c r="C32" s="45"/>
      <c r="D32" s="45"/>
      <c r="E32" s="45"/>
      <c r="G32" s="45"/>
      <c r="H32" s="45"/>
      <c r="I32" s="45"/>
    </row>
    <row r="33" spans="1:9" x14ac:dyDescent="0.2">
      <c r="A33" s="45"/>
      <c r="B33" s="45"/>
      <c r="C33" s="45"/>
      <c r="D33" s="45"/>
      <c r="E33" s="45"/>
      <c r="G33" s="45"/>
      <c r="H33" s="45"/>
      <c r="I33" s="45"/>
    </row>
    <row r="34" spans="1:9" x14ac:dyDescent="0.2">
      <c r="A34" s="45"/>
      <c r="B34" s="45"/>
      <c r="C34" s="45"/>
      <c r="D34" s="45"/>
      <c r="E34" s="45"/>
      <c r="G34" s="45"/>
      <c r="H34" s="45"/>
      <c r="I34" s="45"/>
    </row>
    <row r="35" spans="1:9" x14ac:dyDescent="0.2">
      <c r="A35" s="45"/>
      <c r="B35" s="45"/>
      <c r="C35" s="45"/>
      <c r="D35" s="45"/>
      <c r="E35" s="45"/>
      <c r="G35" s="45"/>
      <c r="H35" s="45"/>
      <c r="I35" s="45"/>
    </row>
    <row r="36" spans="1:9" x14ac:dyDescent="0.2">
      <c r="A36" s="45"/>
      <c r="B36" s="45"/>
      <c r="C36" s="45"/>
      <c r="D36" s="45"/>
      <c r="E36" s="45"/>
      <c r="G36" s="45"/>
      <c r="H36" s="45"/>
      <c r="I36" s="45"/>
    </row>
    <row r="37" spans="1:9" x14ac:dyDescent="0.2">
      <c r="A37" s="45"/>
      <c r="B37" s="45"/>
      <c r="C37" s="45"/>
      <c r="D37" s="45"/>
      <c r="E37" s="45"/>
      <c r="G37" s="45"/>
      <c r="H37" s="45"/>
      <c r="I37" s="45"/>
    </row>
    <row r="38" spans="1:9" x14ac:dyDescent="0.2">
      <c r="A38" s="45"/>
      <c r="B38" s="45"/>
      <c r="C38" s="45"/>
      <c r="D38" s="45"/>
      <c r="E38" s="45"/>
      <c r="G38" s="45"/>
      <c r="H38" s="45"/>
      <c r="I38" s="45"/>
    </row>
    <row r="39" spans="1:9" x14ac:dyDescent="0.2">
      <c r="A39" s="45"/>
      <c r="B39" s="45"/>
      <c r="C39" s="45"/>
      <c r="D39" s="45"/>
      <c r="E39" s="45"/>
      <c r="G39" s="45"/>
      <c r="H39" s="45"/>
      <c r="I39" s="4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4B96-B6DC-4FB8-829E-0D0E10BED617}">
  <sheetPr>
    <tabColor rgb="FFFFC000"/>
    <pageSetUpPr fitToPage="1"/>
  </sheetPr>
  <dimension ref="A1:T158"/>
  <sheetViews>
    <sheetView zoomScaleNormal="100" zoomScaleSheetLayoutView="100" workbookViewId="0">
      <selection activeCell="B231" sqref="B231"/>
    </sheetView>
  </sheetViews>
  <sheetFormatPr baseColWidth="10" defaultColWidth="9.140625" defaultRowHeight="11.25" x14ac:dyDescent="0.2"/>
  <cols>
    <col min="1" max="1" width="10" style="42" customWidth="1"/>
    <col min="2" max="2" width="63.42578125" style="42" bestFit="1" customWidth="1"/>
    <col min="3" max="3" width="15.28515625" style="42" bestFit="1" customWidth="1"/>
    <col min="4" max="4" width="16.42578125" style="42" bestFit="1" customWidth="1"/>
    <col min="5" max="5" width="19.140625" style="42" customWidth="1"/>
    <col min="6" max="9" width="9.140625" style="45"/>
    <col min="10" max="10" width="13.28515625" style="45" customWidth="1"/>
    <col min="11" max="20" width="9.140625" style="45"/>
    <col min="21" max="16384" width="9.140625" style="42"/>
  </cols>
  <sheetData>
    <row r="1" spans="1:20" s="50" customFormat="1" ht="18.95" customHeight="1" x14ac:dyDescent="0.25">
      <c r="A1" s="183" t="s">
        <v>0</v>
      </c>
      <c r="B1" s="183"/>
      <c r="C1" s="183"/>
      <c r="D1" s="40" t="s">
        <v>1</v>
      </c>
      <c r="E1" s="41">
        <v>2026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50" customFormat="1" ht="18.95" customHeight="1" x14ac:dyDescent="0.25">
      <c r="A2" s="183" t="s">
        <v>390</v>
      </c>
      <c r="B2" s="183"/>
      <c r="C2" s="183"/>
      <c r="D2" s="40" t="s">
        <v>3</v>
      </c>
      <c r="E2" s="41" t="s">
        <v>4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50" customFormat="1" ht="18.95" customHeight="1" x14ac:dyDescent="0.25">
      <c r="A3" s="183" t="s">
        <v>5</v>
      </c>
      <c r="B3" s="183"/>
      <c r="C3" s="183"/>
      <c r="D3" s="40" t="s">
        <v>6</v>
      </c>
      <c r="E3" s="41">
        <v>1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s="50" customFormat="1" ht="18.95" customHeight="1" x14ac:dyDescent="0.25">
      <c r="A4" s="183" t="s">
        <v>7</v>
      </c>
      <c r="B4" s="183"/>
      <c r="C4" s="183"/>
      <c r="D4" s="40"/>
      <c r="E4" s="41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x14ac:dyDescent="0.2">
      <c r="A5" s="43" t="s">
        <v>8</v>
      </c>
      <c r="B5" s="44"/>
      <c r="C5" s="44"/>
      <c r="D5" s="44"/>
      <c r="E5" s="44"/>
    </row>
    <row r="6" spans="1:20" s="45" customFormat="1" x14ac:dyDescent="0.2">
      <c r="A6" s="42"/>
      <c r="B6" s="42"/>
      <c r="C6" s="42"/>
      <c r="D6" s="42"/>
      <c r="E6" s="42"/>
      <c r="J6" s="51"/>
    </row>
    <row r="7" spans="1:20" x14ac:dyDescent="0.2">
      <c r="A7" s="44" t="s">
        <v>391</v>
      </c>
      <c r="B7" s="44"/>
      <c r="C7" s="44"/>
      <c r="D7" s="44"/>
      <c r="E7" s="52"/>
      <c r="J7" s="51"/>
    </row>
    <row r="8" spans="1:20" x14ac:dyDescent="0.2">
      <c r="A8" s="46" t="s">
        <v>10</v>
      </c>
      <c r="B8" s="46" t="s">
        <v>11</v>
      </c>
      <c r="C8" s="53">
        <v>2026</v>
      </c>
      <c r="D8" s="53">
        <v>2025</v>
      </c>
      <c r="E8" s="54"/>
      <c r="J8" s="51"/>
    </row>
    <row r="9" spans="1:20" s="45" customFormat="1" x14ac:dyDescent="0.2">
      <c r="A9" s="47">
        <v>1111</v>
      </c>
      <c r="B9" s="42" t="s">
        <v>392</v>
      </c>
      <c r="C9" s="48">
        <v>0</v>
      </c>
      <c r="D9" s="48">
        <v>0</v>
      </c>
      <c r="E9" s="42" t="str">
        <f>IF(OR(C9&lt;&gt;0,C10&lt;&gt;0,C11&lt;&gt;0,C12&lt;&gt;0,C13&lt;&gt;0,C14&lt;&gt;0,C15&lt;&gt;0,C16&lt;&gt;0),"","SIN INFORMACIÓN QUE REVELAR")</f>
        <v/>
      </c>
      <c r="J9" s="51"/>
    </row>
    <row r="10" spans="1:20" s="45" customFormat="1" x14ac:dyDescent="0.2">
      <c r="A10" s="47">
        <v>1112</v>
      </c>
      <c r="B10" s="42" t="s">
        <v>393</v>
      </c>
      <c r="C10" s="48">
        <v>368048968.25</v>
      </c>
      <c r="D10" s="48">
        <v>372301397.42000002</v>
      </c>
      <c r="E10" s="42"/>
      <c r="J10" s="51"/>
    </row>
    <row r="11" spans="1:20" s="45" customFormat="1" x14ac:dyDescent="0.2">
      <c r="A11" s="47">
        <v>1113</v>
      </c>
      <c r="B11" s="42" t="s">
        <v>394</v>
      </c>
      <c r="C11" s="48">
        <v>0</v>
      </c>
      <c r="D11" s="48">
        <v>0</v>
      </c>
      <c r="E11" s="42"/>
      <c r="J11" s="51"/>
    </row>
    <row r="12" spans="1:20" s="45" customFormat="1" x14ac:dyDescent="0.2">
      <c r="A12" s="47">
        <v>1114</v>
      </c>
      <c r="B12" s="42" t="s">
        <v>210</v>
      </c>
      <c r="C12" s="48">
        <v>0</v>
      </c>
      <c r="D12" s="48">
        <v>0</v>
      </c>
      <c r="E12" s="42"/>
      <c r="J12" s="51"/>
    </row>
    <row r="13" spans="1:20" s="45" customFormat="1" x14ac:dyDescent="0.2">
      <c r="A13" s="47">
        <v>1115</v>
      </c>
      <c r="B13" s="42" t="s">
        <v>211</v>
      </c>
      <c r="C13" s="48">
        <v>0</v>
      </c>
      <c r="D13" s="48">
        <v>0</v>
      </c>
      <c r="E13" s="42"/>
      <c r="J13" s="51"/>
    </row>
    <row r="14" spans="1:20" s="45" customFormat="1" x14ac:dyDescent="0.2">
      <c r="A14" s="47">
        <v>1116</v>
      </c>
      <c r="B14" s="42" t="s">
        <v>395</v>
      </c>
      <c r="C14" s="48">
        <v>0</v>
      </c>
      <c r="D14" s="48">
        <v>0</v>
      </c>
      <c r="E14" s="42"/>
      <c r="J14" s="51"/>
    </row>
    <row r="15" spans="1:20" s="45" customFormat="1" x14ac:dyDescent="0.2">
      <c r="A15" s="47">
        <v>1119</v>
      </c>
      <c r="B15" s="42" t="s">
        <v>396</v>
      </c>
      <c r="C15" s="48">
        <v>0</v>
      </c>
      <c r="D15" s="48">
        <v>0</v>
      </c>
      <c r="E15" s="42"/>
      <c r="J15" s="51"/>
    </row>
    <row r="16" spans="1:20" s="45" customFormat="1" x14ac:dyDescent="0.2">
      <c r="A16" s="55">
        <v>1110</v>
      </c>
      <c r="B16" s="56" t="s">
        <v>397</v>
      </c>
      <c r="C16" s="57">
        <f>SUM(C9:C15)</f>
        <v>368048968.25</v>
      </c>
      <c r="D16" s="57">
        <f>SUM(D9:D15)</f>
        <v>372301397.42000002</v>
      </c>
      <c r="E16" s="42"/>
      <c r="J16" s="51"/>
    </row>
    <row r="17" spans="1:10" s="45" customFormat="1" x14ac:dyDescent="0.2">
      <c r="A17" s="42"/>
      <c r="B17" s="42"/>
      <c r="C17" s="42"/>
      <c r="D17" s="42"/>
      <c r="E17" s="42"/>
      <c r="J17" s="51"/>
    </row>
    <row r="18" spans="1:10" s="45" customFormat="1" x14ac:dyDescent="0.2">
      <c r="A18" s="42"/>
      <c r="B18" s="42"/>
      <c r="C18" s="42"/>
      <c r="D18" s="42"/>
      <c r="E18" s="42"/>
      <c r="J18" s="51"/>
    </row>
    <row r="19" spans="1:10" x14ac:dyDescent="0.2">
      <c r="A19" s="44" t="s">
        <v>398</v>
      </c>
      <c r="B19" s="44"/>
      <c r="C19" s="44"/>
      <c r="D19" s="44"/>
    </row>
    <row r="20" spans="1:10" x14ac:dyDescent="0.2">
      <c r="A20" s="46" t="s">
        <v>10</v>
      </c>
      <c r="B20" s="46" t="s">
        <v>11</v>
      </c>
      <c r="C20" s="53">
        <v>2026</v>
      </c>
      <c r="D20" s="53">
        <v>2025</v>
      </c>
      <c r="J20" s="51"/>
    </row>
    <row r="21" spans="1:10" s="45" customFormat="1" x14ac:dyDescent="0.2">
      <c r="A21" s="55">
        <v>1230</v>
      </c>
      <c r="B21" s="56" t="s">
        <v>262</v>
      </c>
      <c r="C21" s="57">
        <f>SUM(C22:C28)</f>
        <v>6532330.8099999996</v>
      </c>
      <c r="D21" s="57">
        <f>SUM(D22:D28)</f>
        <v>3115782.39</v>
      </c>
      <c r="E21" s="4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  <c r="J21" s="51"/>
    </row>
    <row r="22" spans="1:10" s="45" customFormat="1" x14ac:dyDescent="0.2">
      <c r="A22" s="47">
        <v>1231</v>
      </c>
      <c r="B22" s="42" t="s">
        <v>263</v>
      </c>
      <c r="C22" s="48">
        <v>0</v>
      </c>
      <c r="D22" s="48">
        <v>0</v>
      </c>
      <c r="E22" s="42"/>
      <c r="J22" s="51"/>
    </row>
    <row r="23" spans="1:10" s="45" customFormat="1" x14ac:dyDescent="0.2">
      <c r="A23" s="47">
        <v>1232</v>
      </c>
      <c r="B23" s="42" t="s">
        <v>264</v>
      </c>
      <c r="C23" s="48">
        <v>0</v>
      </c>
      <c r="D23" s="48">
        <v>0</v>
      </c>
      <c r="E23" s="42"/>
      <c r="J23" s="51"/>
    </row>
    <row r="24" spans="1:10" s="45" customFormat="1" x14ac:dyDescent="0.2">
      <c r="A24" s="47">
        <v>1233</v>
      </c>
      <c r="B24" s="42" t="s">
        <v>265</v>
      </c>
      <c r="C24" s="48">
        <v>0</v>
      </c>
      <c r="D24" s="48">
        <v>0</v>
      </c>
      <c r="E24" s="42"/>
      <c r="J24" s="51"/>
    </row>
    <row r="25" spans="1:10" s="45" customFormat="1" x14ac:dyDescent="0.2">
      <c r="A25" s="47">
        <v>1234</v>
      </c>
      <c r="B25" s="42" t="s">
        <v>266</v>
      </c>
      <c r="C25" s="48">
        <v>0</v>
      </c>
      <c r="D25" s="48">
        <v>0</v>
      </c>
      <c r="E25" s="42"/>
      <c r="J25" s="51"/>
    </row>
    <row r="26" spans="1:10" s="45" customFormat="1" x14ac:dyDescent="0.2">
      <c r="A26" s="47">
        <v>1235</v>
      </c>
      <c r="B26" s="42" t="s">
        <v>267</v>
      </c>
      <c r="C26" s="48">
        <v>0</v>
      </c>
      <c r="D26" s="48">
        <v>0</v>
      </c>
      <c r="E26" s="42"/>
      <c r="J26" s="51"/>
    </row>
    <row r="27" spans="1:10" s="45" customFormat="1" x14ac:dyDescent="0.2">
      <c r="A27" s="47">
        <v>1236</v>
      </c>
      <c r="B27" s="42" t="s">
        <v>268</v>
      </c>
      <c r="C27" s="48">
        <v>6532330.8099999996</v>
      </c>
      <c r="D27" s="48">
        <v>3115782.39</v>
      </c>
      <c r="E27" s="42"/>
      <c r="J27" s="51"/>
    </row>
    <row r="28" spans="1:10" s="45" customFormat="1" x14ac:dyDescent="0.2">
      <c r="A28" s="47">
        <v>1239</v>
      </c>
      <c r="B28" s="42" t="s">
        <v>269</v>
      </c>
      <c r="C28" s="48">
        <v>0</v>
      </c>
      <c r="D28" s="48">
        <v>0</v>
      </c>
      <c r="E28" s="42"/>
    </row>
    <row r="29" spans="1:10" s="45" customFormat="1" x14ac:dyDescent="0.2">
      <c r="A29" s="55">
        <v>1240</v>
      </c>
      <c r="B29" s="56" t="s">
        <v>270</v>
      </c>
      <c r="C29" s="57">
        <f>SUM(C30:C37)</f>
        <v>14930094.199999999</v>
      </c>
      <c r="D29" s="57">
        <f>SUM(D30:D37)</f>
        <v>31803303.75</v>
      </c>
      <c r="E29" s="42"/>
    </row>
    <row r="30" spans="1:10" s="45" customFormat="1" x14ac:dyDescent="0.2">
      <c r="A30" s="47">
        <v>1241</v>
      </c>
      <c r="B30" s="42" t="s">
        <v>271</v>
      </c>
      <c r="C30" s="48">
        <v>8024272</v>
      </c>
      <c r="D30" s="48">
        <v>24538857.969999999</v>
      </c>
      <c r="E30" s="42"/>
    </row>
    <row r="31" spans="1:10" s="45" customFormat="1" x14ac:dyDescent="0.2">
      <c r="A31" s="47">
        <v>1242</v>
      </c>
      <c r="B31" s="42" t="s">
        <v>272</v>
      </c>
      <c r="C31" s="48">
        <v>1296272.76</v>
      </c>
      <c r="D31" s="48">
        <v>5092731</v>
      </c>
      <c r="E31" s="42"/>
    </row>
    <row r="32" spans="1:10" s="45" customFormat="1" x14ac:dyDescent="0.2">
      <c r="A32" s="47">
        <v>1243</v>
      </c>
      <c r="B32" s="42" t="s">
        <v>273</v>
      </c>
      <c r="C32" s="48">
        <v>0</v>
      </c>
      <c r="D32" s="48">
        <v>1257404.6200000001</v>
      </c>
      <c r="E32" s="42"/>
    </row>
    <row r="33" spans="1:5" s="45" customFormat="1" x14ac:dyDescent="0.2">
      <c r="A33" s="47">
        <v>1244</v>
      </c>
      <c r="B33" s="42" t="s">
        <v>274</v>
      </c>
      <c r="C33" s="48">
        <v>5022990</v>
      </c>
      <c r="D33" s="48">
        <v>0</v>
      </c>
      <c r="E33" s="42"/>
    </row>
    <row r="34" spans="1:5" s="45" customFormat="1" x14ac:dyDescent="0.2">
      <c r="A34" s="47">
        <v>1245</v>
      </c>
      <c r="B34" s="42" t="s">
        <v>275</v>
      </c>
      <c r="C34" s="48">
        <v>0</v>
      </c>
      <c r="D34" s="48">
        <v>0</v>
      </c>
      <c r="E34" s="42"/>
    </row>
    <row r="35" spans="1:5" s="45" customFormat="1" x14ac:dyDescent="0.2">
      <c r="A35" s="47">
        <v>1246</v>
      </c>
      <c r="B35" s="42" t="s">
        <v>276</v>
      </c>
      <c r="C35" s="48">
        <v>586559.43999999994</v>
      </c>
      <c r="D35" s="48">
        <v>892910.16</v>
      </c>
      <c r="E35" s="42"/>
    </row>
    <row r="36" spans="1:5" s="45" customFormat="1" x14ac:dyDescent="0.2">
      <c r="A36" s="47">
        <v>1247</v>
      </c>
      <c r="B36" s="42" t="s">
        <v>277</v>
      </c>
      <c r="C36" s="48">
        <v>0</v>
      </c>
      <c r="D36" s="48">
        <v>21400</v>
      </c>
      <c r="E36" s="42"/>
    </row>
    <row r="37" spans="1:5" s="45" customFormat="1" x14ac:dyDescent="0.2">
      <c r="A37" s="47">
        <v>1248</v>
      </c>
      <c r="B37" s="42" t="s">
        <v>278</v>
      </c>
      <c r="C37" s="48">
        <v>0</v>
      </c>
      <c r="D37" s="48">
        <v>0</v>
      </c>
      <c r="E37" s="42"/>
    </row>
    <row r="38" spans="1:5" s="45" customFormat="1" x14ac:dyDescent="0.2">
      <c r="A38" s="58">
        <v>1250</v>
      </c>
      <c r="B38" s="59" t="s">
        <v>284</v>
      </c>
      <c r="C38" s="60">
        <f>SUM(C39:C43)</f>
        <v>0</v>
      </c>
      <c r="D38" s="60">
        <f>SUM(D39:D43)</f>
        <v>0</v>
      </c>
      <c r="E38" s="42"/>
    </row>
    <row r="39" spans="1:5" s="45" customFormat="1" x14ac:dyDescent="0.2">
      <c r="A39" s="36">
        <v>1251</v>
      </c>
      <c r="B39" s="37" t="s">
        <v>285</v>
      </c>
      <c r="C39" s="38">
        <v>0</v>
      </c>
      <c r="D39" s="38">
        <v>0</v>
      </c>
      <c r="E39" s="42"/>
    </row>
    <row r="40" spans="1:5" s="45" customFormat="1" x14ac:dyDescent="0.2">
      <c r="A40" s="36">
        <v>1252</v>
      </c>
      <c r="B40" s="37" t="s">
        <v>286</v>
      </c>
      <c r="C40" s="38">
        <v>0</v>
      </c>
      <c r="D40" s="38">
        <v>0</v>
      </c>
      <c r="E40" s="42"/>
    </row>
    <row r="41" spans="1:5" s="45" customFormat="1" x14ac:dyDescent="0.2">
      <c r="A41" s="36">
        <v>1253</v>
      </c>
      <c r="B41" s="37" t="s">
        <v>287</v>
      </c>
      <c r="C41" s="38">
        <v>0</v>
      </c>
      <c r="D41" s="38">
        <v>0</v>
      </c>
      <c r="E41" s="42"/>
    </row>
    <row r="42" spans="1:5" s="45" customFormat="1" x14ac:dyDescent="0.2">
      <c r="A42" s="36">
        <v>1254</v>
      </c>
      <c r="B42" s="37" t="s">
        <v>288</v>
      </c>
      <c r="C42" s="38">
        <v>0</v>
      </c>
      <c r="D42" s="38">
        <v>0</v>
      </c>
      <c r="E42" s="42"/>
    </row>
    <row r="43" spans="1:5" s="45" customFormat="1" x14ac:dyDescent="0.2">
      <c r="A43" s="36">
        <v>1259</v>
      </c>
      <c r="B43" s="37" t="s">
        <v>289</v>
      </c>
      <c r="C43" s="38">
        <v>0</v>
      </c>
      <c r="D43" s="38">
        <v>0</v>
      </c>
      <c r="E43" s="42"/>
    </row>
    <row r="44" spans="1:5" s="45" customFormat="1" x14ac:dyDescent="0.2">
      <c r="A44" s="42"/>
      <c r="B44" s="61" t="s">
        <v>399</v>
      </c>
      <c r="C44" s="57">
        <f>C21+C29+C38</f>
        <v>21462425.009999998</v>
      </c>
      <c r="D44" s="57">
        <f>D21+D29+D38</f>
        <v>34919086.140000001</v>
      </c>
      <c r="E44" s="42"/>
    </row>
    <row r="45" spans="1:5" s="45" customFormat="1" x14ac:dyDescent="0.2">
      <c r="A45" s="42"/>
      <c r="B45" s="42"/>
      <c r="C45" s="42"/>
      <c r="D45" s="42"/>
      <c r="E45" s="42"/>
    </row>
    <row r="46" spans="1:5" x14ac:dyDescent="0.2">
      <c r="A46" s="44" t="s">
        <v>400</v>
      </c>
      <c r="B46" s="44"/>
      <c r="C46" s="44"/>
      <c r="D46" s="44"/>
      <c r="E46" s="52"/>
    </row>
    <row r="47" spans="1:5" x14ac:dyDescent="0.2">
      <c r="A47" s="46" t="s">
        <v>10</v>
      </c>
      <c r="B47" s="46" t="s">
        <v>11</v>
      </c>
      <c r="C47" s="53">
        <v>2026</v>
      </c>
      <c r="D47" s="53">
        <v>2025</v>
      </c>
      <c r="E47" s="54"/>
    </row>
    <row r="48" spans="1:5" x14ac:dyDescent="0.2">
      <c r="A48" s="55">
        <v>3210</v>
      </c>
      <c r="B48" s="56" t="s">
        <v>401</v>
      </c>
      <c r="C48" s="57">
        <v>101711369.26000001</v>
      </c>
      <c r="D48" s="57">
        <v>14097330.800000001</v>
      </c>
      <c r="E48" s="4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47"/>
      <c r="B49" s="61" t="s">
        <v>402</v>
      </c>
      <c r="C49" s="57">
        <f>C54+C66+C94+C97+C50</f>
        <v>23272694.07</v>
      </c>
      <c r="D49" s="57">
        <f>D54+D66+D94+D97+D50</f>
        <v>97512787.199999988</v>
      </c>
    </row>
    <row r="50" spans="1:4" x14ac:dyDescent="0.2">
      <c r="A50" s="62">
        <v>5100</v>
      </c>
      <c r="B50" s="63" t="s">
        <v>95</v>
      </c>
      <c r="C50" s="64">
        <f>SUM(C53+C51)</f>
        <v>0</v>
      </c>
      <c r="D50" s="64">
        <f>SUM(D53+D51)</f>
        <v>0</v>
      </c>
    </row>
    <row r="51" spans="1:4" x14ac:dyDescent="0.2">
      <c r="A51" s="58">
        <v>5120</v>
      </c>
      <c r="B51" s="65" t="s">
        <v>248</v>
      </c>
      <c r="C51" s="60">
        <f>C52</f>
        <v>0</v>
      </c>
      <c r="D51" s="60">
        <f>D52</f>
        <v>0</v>
      </c>
    </row>
    <row r="52" spans="1:4" x14ac:dyDescent="0.2">
      <c r="A52" s="36">
        <v>5120</v>
      </c>
      <c r="B52" s="66" t="s">
        <v>248</v>
      </c>
      <c r="C52" s="38">
        <v>0</v>
      </c>
      <c r="D52" s="38">
        <v>0</v>
      </c>
    </row>
    <row r="53" spans="1:4" x14ac:dyDescent="0.2">
      <c r="A53" s="67">
        <v>5130</v>
      </c>
      <c r="B53" s="68" t="s">
        <v>403</v>
      </c>
      <c r="C53" s="69">
        <v>0</v>
      </c>
      <c r="D53" s="69">
        <v>0</v>
      </c>
    </row>
    <row r="54" spans="1:4" x14ac:dyDescent="0.2">
      <c r="A54" s="55">
        <v>5400</v>
      </c>
      <c r="B54" s="56" t="s">
        <v>161</v>
      </c>
      <c r="C54" s="57">
        <f>C55+C57+C59+C61+C63</f>
        <v>0</v>
      </c>
      <c r="D54" s="57">
        <f>D55+D57+D59+D61+D63</f>
        <v>0</v>
      </c>
    </row>
    <row r="55" spans="1:4" x14ac:dyDescent="0.2">
      <c r="A55" s="47">
        <v>5410</v>
      </c>
      <c r="B55" s="42" t="s">
        <v>404</v>
      </c>
      <c r="C55" s="48">
        <f>C56</f>
        <v>0</v>
      </c>
      <c r="D55" s="48">
        <f>D56</f>
        <v>0</v>
      </c>
    </row>
    <row r="56" spans="1:4" x14ac:dyDescent="0.2">
      <c r="A56" s="47">
        <v>5411</v>
      </c>
      <c r="B56" s="42" t="s">
        <v>163</v>
      </c>
      <c r="C56" s="48">
        <v>0</v>
      </c>
      <c r="D56" s="48">
        <v>0</v>
      </c>
    </row>
    <row r="57" spans="1:4" x14ac:dyDescent="0.2">
      <c r="A57" s="47">
        <v>5420</v>
      </c>
      <c r="B57" s="42" t="s">
        <v>405</v>
      </c>
      <c r="C57" s="48">
        <f>C58</f>
        <v>0</v>
      </c>
      <c r="D57" s="48">
        <f>D58</f>
        <v>0</v>
      </c>
    </row>
    <row r="58" spans="1:4" x14ac:dyDescent="0.2">
      <c r="A58" s="47">
        <v>5421</v>
      </c>
      <c r="B58" s="42" t="s">
        <v>166</v>
      </c>
      <c r="C58" s="48">
        <v>0</v>
      </c>
      <c r="D58" s="48">
        <v>0</v>
      </c>
    </row>
    <row r="59" spans="1:4" x14ac:dyDescent="0.2">
      <c r="A59" s="47">
        <v>5430</v>
      </c>
      <c r="B59" s="42" t="s">
        <v>406</v>
      </c>
      <c r="C59" s="48">
        <f>C60</f>
        <v>0</v>
      </c>
      <c r="D59" s="48">
        <f>D60</f>
        <v>0</v>
      </c>
    </row>
    <row r="60" spans="1:4" x14ac:dyDescent="0.2">
      <c r="A60" s="47">
        <v>5431</v>
      </c>
      <c r="B60" s="42" t="s">
        <v>169</v>
      </c>
      <c r="C60" s="48">
        <v>0</v>
      </c>
      <c r="D60" s="48">
        <v>0</v>
      </c>
    </row>
    <row r="61" spans="1:4" x14ac:dyDescent="0.2">
      <c r="A61" s="47">
        <v>5440</v>
      </c>
      <c r="B61" s="42" t="s">
        <v>407</v>
      </c>
      <c r="C61" s="48">
        <f>C62</f>
        <v>0</v>
      </c>
      <c r="D61" s="48">
        <f>D62</f>
        <v>0</v>
      </c>
    </row>
    <row r="62" spans="1:4" x14ac:dyDescent="0.2">
      <c r="A62" s="47">
        <v>5441</v>
      </c>
      <c r="B62" s="42" t="s">
        <v>407</v>
      </c>
      <c r="C62" s="48">
        <v>0</v>
      </c>
      <c r="D62" s="48">
        <v>0</v>
      </c>
    </row>
    <row r="63" spans="1:4" x14ac:dyDescent="0.2">
      <c r="A63" s="47">
        <v>5450</v>
      </c>
      <c r="B63" s="42" t="s">
        <v>408</v>
      </c>
      <c r="C63" s="48">
        <f>SUM(C64:C65)</f>
        <v>0</v>
      </c>
      <c r="D63" s="48">
        <f>SUM(D64:D65)</f>
        <v>0</v>
      </c>
    </row>
    <row r="64" spans="1:4" x14ac:dyDescent="0.2">
      <c r="A64" s="47">
        <v>5451</v>
      </c>
      <c r="B64" s="42" t="s">
        <v>173</v>
      </c>
      <c r="C64" s="48">
        <v>0</v>
      </c>
      <c r="D64" s="48">
        <v>0</v>
      </c>
    </row>
    <row r="65" spans="1:4" x14ac:dyDescent="0.2">
      <c r="A65" s="47">
        <v>5452</v>
      </c>
      <c r="B65" s="42" t="s">
        <v>174</v>
      </c>
      <c r="C65" s="48">
        <v>0</v>
      </c>
      <c r="D65" s="48">
        <v>0</v>
      </c>
    </row>
    <row r="66" spans="1:4" x14ac:dyDescent="0.2">
      <c r="A66" s="55">
        <v>5500</v>
      </c>
      <c r="B66" s="56" t="s">
        <v>175</v>
      </c>
      <c r="C66" s="57">
        <f>C67+C76+C79+C85</f>
        <v>22777169.850000001</v>
      </c>
      <c r="D66" s="57">
        <f>D67+D76+D79+D85</f>
        <v>90393195.149999991</v>
      </c>
    </row>
    <row r="67" spans="1:4" x14ac:dyDescent="0.2">
      <c r="A67" s="47">
        <v>5510</v>
      </c>
      <c r="B67" s="42" t="s">
        <v>176</v>
      </c>
      <c r="C67" s="48">
        <f>SUM(C68:C75)</f>
        <v>22777169.850000001</v>
      </c>
      <c r="D67" s="48">
        <f>SUM(D68:D75)</f>
        <v>90393195.149999991</v>
      </c>
    </row>
    <row r="68" spans="1:4" x14ac:dyDescent="0.2">
      <c r="A68" s="47">
        <v>5511</v>
      </c>
      <c r="B68" s="42" t="s">
        <v>177</v>
      </c>
      <c r="C68" s="48">
        <v>0</v>
      </c>
      <c r="D68" s="48">
        <v>18000</v>
      </c>
    </row>
    <row r="69" spans="1:4" x14ac:dyDescent="0.2">
      <c r="A69" s="47">
        <v>5512</v>
      </c>
      <c r="B69" s="42" t="s">
        <v>178</v>
      </c>
      <c r="C69" s="48">
        <v>0</v>
      </c>
      <c r="D69" s="48">
        <v>0</v>
      </c>
    </row>
    <row r="70" spans="1:4" x14ac:dyDescent="0.2">
      <c r="A70" s="47">
        <v>5513</v>
      </c>
      <c r="B70" s="42" t="s">
        <v>179</v>
      </c>
      <c r="C70" s="48">
        <v>12739049</v>
      </c>
      <c r="D70" s="48">
        <v>52222534</v>
      </c>
    </row>
    <row r="71" spans="1:4" x14ac:dyDescent="0.2">
      <c r="A71" s="47">
        <v>5514</v>
      </c>
      <c r="B71" s="42" t="s">
        <v>180</v>
      </c>
      <c r="C71" s="48">
        <v>0</v>
      </c>
      <c r="D71" s="48">
        <v>0</v>
      </c>
    </row>
    <row r="72" spans="1:4" x14ac:dyDescent="0.2">
      <c r="A72" s="47">
        <v>5515</v>
      </c>
      <c r="B72" s="42" t="s">
        <v>181</v>
      </c>
      <c r="C72" s="48">
        <v>10038120.85</v>
      </c>
      <c r="D72" s="48">
        <v>36438126.659999996</v>
      </c>
    </row>
    <row r="73" spans="1:4" x14ac:dyDescent="0.2">
      <c r="A73" s="47">
        <v>5516</v>
      </c>
      <c r="B73" s="42" t="s">
        <v>182</v>
      </c>
      <c r="C73" s="48">
        <v>0</v>
      </c>
      <c r="D73" s="48">
        <v>0</v>
      </c>
    </row>
    <row r="74" spans="1:4" x14ac:dyDescent="0.2">
      <c r="A74" s="47">
        <v>5517</v>
      </c>
      <c r="B74" s="42" t="s">
        <v>183</v>
      </c>
      <c r="C74" s="48">
        <v>0</v>
      </c>
      <c r="D74" s="48">
        <v>0</v>
      </c>
    </row>
    <row r="75" spans="1:4" x14ac:dyDescent="0.2">
      <c r="A75" s="47">
        <v>5518</v>
      </c>
      <c r="B75" s="42" t="s">
        <v>184</v>
      </c>
      <c r="C75" s="48">
        <v>0</v>
      </c>
      <c r="D75" s="48">
        <v>1714534.49</v>
      </c>
    </row>
    <row r="76" spans="1:4" x14ac:dyDescent="0.2">
      <c r="A76" s="47">
        <v>5520</v>
      </c>
      <c r="B76" s="42" t="s">
        <v>185</v>
      </c>
      <c r="C76" s="48">
        <f>SUM(C77:C78)</f>
        <v>0</v>
      </c>
      <c r="D76" s="48">
        <f>SUM(D77:D78)</f>
        <v>0</v>
      </c>
    </row>
    <row r="77" spans="1:4" x14ac:dyDescent="0.2">
      <c r="A77" s="47">
        <v>5521</v>
      </c>
      <c r="B77" s="42" t="s">
        <v>186</v>
      </c>
      <c r="C77" s="48">
        <v>0</v>
      </c>
      <c r="D77" s="48">
        <v>0</v>
      </c>
    </row>
    <row r="78" spans="1:4" x14ac:dyDescent="0.2">
      <c r="A78" s="47">
        <v>5522</v>
      </c>
      <c r="B78" s="42" t="s">
        <v>187</v>
      </c>
      <c r="C78" s="48">
        <v>0</v>
      </c>
      <c r="D78" s="48">
        <v>0</v>
      </c>
    </row>
    <row r="79" spans="1:4" x14ac:dyDescent="0.2">
      <c r="A79" s="47">
        <v>5530</v>
      </c>
      <c r="B79" s="42" t="s">
        <v>188</v>
      </c>
      <c r="C79" s="48">
        <f>SUM(C80:C84)</f>
        <v>0</v>
      </c>
      <c r="D79" s="48">
        <f>SUM(D80:D84)</f>
        <v>0</v>
      </c>
    </row>
    <row r="80" spans="1:4" x14ac:dyDescent="0.2">
      <c r="A80" s="47">
        <v>5531</v>
      </c>
      <c r="B80" s="42" t="s">
        <v>189</v>
      </c>
      <c r="C80" s="48">
        <v>0</v>
      </c>
      <c r="D80" s="48">
        <v>0</v>
      </c>
    </row>
    <row r="81" spans="1:4" x14ac:dyDescent="0.2">
      <c r="A81" s="47">
        <v>5532</v>
      </c>
      <c r="B81" s="42" t="s">
        <v>190</v>
      </c>
      <c r="C81" s="48">
        <v>0</v>
      </c>
      <c r="D81" s="48">
        <v>0</v>
      </c>
    </row>
    <row r="82" spans="1:4" x14ac:dyDescent="0.2">
      <c r="A82" s="47">
        <v>5533</v>
      </c>
      <c r="B82" s="42" t="s">
        <v>191</v>
      </c>
      <c r="C82" s="48">
        <v>0</v>
      </c>
      <c r="D82" s="48">
        <v>0</v>
      </c>
    </row>
    <row r="83" spans="1:4" x14ac:dyDescent="0.2">
      <c r="A83" s="47">
        <v>5534</v>
      </c>
      <c r="B83" s="42" t="s">
        <v>192</v>
      </c>
      <c r="C83" s="48">
        <v>0</v>
      </c>
      <c r="D83" s="48">
        <v>0</v>
      </c>
    </row>
    <row r="84" spans="1:4" x14ac:dyDescent="0.2">
      <c r="A84" s="47">
        <v>5535</v>
      </c>
      <c r="B84" s="42" t="s">
        <v>193</v>
      </c>
      <c r="C84" s="48">
        <v>0</v>
      </c>
      <c r="D84" s="48">
        <v>0</v>
      </c>
    </row>
    <row r="85" spans="1:4" x14ac:dyDescent="0.2">
      <c r="A85" s="47">
        <v>5590</v>
      </c>
      <c r="B85" s="42" t="s">
        <v>194</v>
      </c>
      <c r="C85" s="48">
        <f>SUM(C86:C93)</f>
        <v>0</v>
      </c>
      <c r="D85" s="48">
        <f>SUM(D86:D93)</f>
        <v>0</v>
      </c>
    </row>
    <row r="86" spans="1:4" x14ac:dyDescent="0.2">
      <c r="A86" s="47">
        <v>5591</v>
      </c>
      <c r="B86" s="42" t="s">
        <v>195</v>
      </c>
      <c r="C86" s="48">
        <v>0</v>
      </c>
      <c r="D86" s="48">
        <v>0</v>
      </c>
    </row>
    <row r="87" spans="1:4" x14ac:dyDescent="0.2">
      <c r="A87" s="47">
        <v>5592</v>
      </c>
      <c r="B87" s="42" t="s">
        <v>196</v>
      </c>
      <c r="C87" s="48">
        <v>0</v>
      </c>
      <c r="D87" s="48">
        <v>0</v>
      </c>
    </row>
    <row r="88" spans="1:4" x14ac:dyDescent="0.2">
      <c r="A88" s="47">
        <v>5593</v>
      </c>
      <c r="B88" s="42" t="s">
        <v>197</v>
      </c>
      <c r="C88" s="48">
        <v>0</v>
      </c>
      <c r="D88" s="48">
        <v>0</v>
      </c>
    </row>
    <row r="89" spans="1:4" x14ac:dyDescent="0.2">
      <c r="A89" s="47">
        <v>5594</v>
      </c>
      <c r="B89" s="42" t="s">
        <v>409</v>
      </c>
      <c r="C89" s="48">
        <v>0</v>
      </c>
      <c r="D89" s="48">
        <v>0</v>
      </c>
    </row>
    <row r="90" spans="1:4" x14ac:dyDescent="0.2">
      <c r="A90" s="47">
        <v>5595</v>
      </c>
      <c r="B90" s="42" t="s">
        <v>199</v>
      </c>
      <c r="C90" s="48">
        <v>0</v>
      </c>
      <c r="D90" s="48">
        <v>0</v>
      </c>
    </row>
    <row r="91" spans="1:4" x14ac:dyDescent="0.2">
      <c r="A91" s="47">
        <v>5596</v>
      </c>
      <c r="B91" s="42" t="s">
        <v>90</v>
      </c>
      <c r="C91" s="48">
        <v>0</v>
      </c>
      <c r="D91" s="48">
        <v>0</v>
      </c>
    </row>
    <row r="92" spans="1:4" x14ac:dyDescent="0.2">
      <c r="A92" s="47">
        <v>5597</v>
      </c>
      <c r="B92" s="42" t="s">
        <v>200</v>
      </c>
      <c r="C92" s="48">
        <v>0</v>
      </c>
      <c r="D92" s="48">
        <v>0</v>
      </c>
    </row>
    <row r="93" spans="1:4" x14ac:dyDescent="0.2">
      <c r="A93" s="47">
        <v>5599</v>
      </c>
      <c r="B93" s="42" t="s">
        <v>202</v>
      </c>
      <c r="C93" s="48">
        <v>0</v>
      </c>
      <c r="D93" s="48">
        <v>0</v>
      </c>
    </row>
    <row r="94" spans="1:4" x14ac:dyDescent="0.2">
      <c r="A94" s="55">
        <v>5600</v>
      </c>
      <c r="B94" s="56" t="s">
        <v>203</v>
      </c>
      <c r="C94" s="57">
        <f>C95</f>
        <v>0</v>
      </c>
      <c r="D94" s="57">
        <f>D95</f>
        <v>0</v>
      </c>
    </row>
    <row r="95" spans="1:4" x14ac:dyDescent="0.2">
      <c r="A95" s="47">
        <v>5610</v>
      </c>
      <c r="B95" s="42" t="s">
        <v>204</v>
      </c>
      <c r="C95" s="48">
        <f>C96</f>
        <v>0</v>
      </c>
      <c r="D95" s="48">
        <f>D96</f>
        <v>0</v>
      </c>
    </row>
    <row r="96" spans="1:4" x14ac:dyDescent="0.2">
      <c r="A96" s="47">
        <v>5611</v>
      </c>
      <c r="B96" s="42" t="s">
        <v>205</v>
      </c>
      <c r="C96" s="48">
        <v>0</v>
      </c>
      <c r="D96" s="48">
        <v>0</v>
      </c>
    </row>
    <row r="97" spans="1:4" x14ac:dyDescent="0.2">
      <c r="A97" s="55">
        <v>2110</v>
      </c>
      <c r="B97" s="70" t="s">
        <v>410</v>
      </c>
      <c r="C97" s="57">
        <f>SUM(C98:C102)</f>
        <v>495524.22</v>
      </c>
      <c r="D97" s="57">
        <f>SUM(D98:D102)</f>
        <v>7119592.0499999998</v>
      </c>
    </row>
    <row r="98" spans="1:4" x14ac:dyDescent="0.2">
      <c r="A98" s="47">
        <v>2111</v>
      </c>
      <c r="B98" s="42" t="s">
        <v>411</v>
      </c>
      <c r="C98" s="48">
        <v>0</v>
      </c>
      <c r="D98" s="48">
        <v>2948534.12</v>
      </c>
    </row>
    <row r="99" spans="1:4" x14ac:dyDescent="0.2">
      <c r="A99" s="47">
        <v>2112</v>
      </c>
      <c r="B99" s="42" t="s">
        <v>412</v>
      </c>
      <c r="C99" s="48">
        <v>369607.47</v>
      </c>
      <c r="D99" s="48">
        <v>130893.75999999999</v>
      </c>
    </row>
    <row r="100" spans="1:4" x14ac:dyDescent="0.2">
      <c r="A100" s="47">
        <v>2112</v>
      </c>
      <c r="B100" s="42" t="s">
        <v>413</v>
      </c>
      <c r="C100" s="48">
        <v>125916.75</v>
      </c>
      <c r="D100" s="48">
        <v>4040164.17</v>
      </c>
    </row>
    <row r="101" spans="1:4" x14ac:dyDescent="0.2">
      <c r="A101" s="47">
        <v>2115</v>
      </c>
      <c r="B101" s="42" t="s">
        <v>414</v>
      </c>
      <c r="C101" s="48">
        <v>0</v>
      </c>
      <c r="D101" s="48">
        <v>0</v>
      </c>
    </row>
    <row r="102" spans="1:4" x14ac:dyDescent="0.2">
      <c r="A102" s="47">
        <v>2114</v>
      </c>
      <c r="B102" s="42" t="s">
        <v>415</v>
      </c>
      <c r="C102" s="48">
        <v>0</v>
      </c>
      <c r="D102" s="48">
        <v>0</v>
      </c>
    </row>
    <row r="103" spans="1:4" x14ac:dyDescent="0.2">
      <c r="A103" s="67"/>
      <c r="B103" s="71" t="s">
        <v>416</v>
      </c>
      <c r="C103" s="64">
        <f>+C104</f>
        <v>0</v>
      </c>
      <c r="D103" s="64">
        <f>+D104</f>
        <v>0</v>
      </c>
    </row>
    <row r="104" spans="1:4" x14ac:dyDescent="0.2">
      <c r="A104" s="62">
        <v>1270</v>
      </c>
      <c r="B104" s="63" t="s">
        <v>290</v>
      </c>
      <c r="C104" s="72">
        <f>+C105</f>
        <v>0</v>
      </c>
      <c r="D104" s="72">
        <f>+D105</f>
        <v>0</v>
      </c>
    </row>
    <row r="105" spans="1:4" x14ac:dyDescent="0.2">
      <c r="A105" s="67">
        <v>1273</v>
      </c>
      <c r="B105" s="68" t="s">
        <v>417</v>
      </c>
      <c r="C105" s="73">
        <v>0</v>
      </c>
      <c r="D105" s="73">
        <v>0</v>
      </c>
    </row>
    <row r="106" spans="1:4" x14ac:dyDescent="0.2">
      <c r="A106" s="67"/>
      <c r="B106" s="71" t="s">
        <v>418</v>
      </c>
      <c r="C106" s="64">
        <f>+C107+C129</f>
        <v>40307937.789999999</v>
      </c>
      <c r="D106" s="64">
        <f>+D107+D129</f>
        <v>0</v>
      </c>
    </row>
    <row r="107" spans="1:4" x14ac:dyDescent="0.2">
      <c r="A107" s="62">
        <v>4300</v>
      </c>
      <c r="B107" s="74" t="s">
        <v>419</v>
      </c>
      <c r="C107" s="72">
        <f>C121+C108+C111+C117+C119</f>
        <v>0</v>
      </c>
      <c r="D107" s="75">
        <f>D121+D108+D111+D117+D119</f>
        <v>0</v>
      </c>
    </row>
    <row r="108" spans="1:4" x14ac:dyDescent="0.2">
      <c r="A108" s="62">
        <v>4310</v>
      </c>
      <c r="B108" s="74" t="s">
        <v>75</v>
      </c>
      <c r="C108" s="72">
        <f>SUM(C109:C110)</f>
        <v>0</v>
      </c>
      <c r="D108" s="72">
        <f>SUM(D109:D110)</f>
        <v>0</v>
      </c>
    </row>
    <row r="109" spans="1:4" x14ac:dyDescent="0.2">
      <c r="A109" s="67">
        <v>4311</v>
      </c>
      <c r="B109" s="76" t="s">
        <v>76</v>
      </c>
      <c r="C109" s="73">
        <v>0</v>
      </c>
      <c r="D109" s="77">
        <v>0</v>
      </c>
    </row>
    <row r="110" spans="1:4" x14ac:dyDescent="0.2">
      <c r="A110" s="67">
        <v>4319</v>
      </c>
      <c r="B110" s="76" t="s">
        <v>77</v>
      </c>
      <c r="C110" s="73">
        <v>0</v>
      </c>
      <c r="D110" s="77">
        <v>0</v>
      </c>
    </row>
    <row r="111" spans="1:4" x14ac:dyDescent="0.2">
      <c r="A111" s="62">
        <v>4320</v>
      </c>
      <c r="B111" s="74" t="s">
        <v>78</v>
      </c>
      <c r="C111" s="72">
        <f>SUM(C112:C116)</f>
        <v>0</v>
      </c>
      <c r="D111" s="72">
        <f>SUM(D112:D116)</f>
        <v>0</v>
      </c>
    </row>
    <row r="112" spans="1:4" x14ac:dyDescent="0.2">
      <c r="A112" s="67">
        <v>4321</v>
      </c>
      <c r="B112" s="76" t="s">
        <v>79</v>
      </c>
      <c r="C112" s="73">
        <v>0</v>
      </c>
      <c r="D112" s="77">
        <v>0</v>
      </c>
    </row>
    <row r="113" spans="1:4" x14ac:dyDescent="0.2">
      <c r="A113" s="67">
        <v>4322</v>
      </c>
      <c r="B113" s="76" t="s">
        <v>80</v>
      </c>
      <c r="C113" s="73">
        <v>0</v>
      </c>
      <c r="D113" s="77">
        <v>0</v>
      </c>
    </row>
    <row r="114" spans="1:4" x14ac:dyDescent="0.2">
      <c r="A114" s="67">
        <v>4323</v>
      </c>
      <c r="B114" s="76" t="s">
        <v>81</v>
      </c>
      <c r="C114" s="73">
        <v>0</v>
      </c>
      <c r="D114" s="77">
        <v>0</v>
      </c>
    </row>
    <row r="115" spans="1:4" x14ac:dyDescent="0.2">
      <c r="A115" s="67">
        <v>4324</v>
      </c>
      <c r="B115" s="76" t="s">
        <v>82</v>
      </c>
      <c r="C115" s="73">
        <v>0</v>
      </c>
      <c r="D115" s="77">
        <v>0</v>
      </c>
    </row>
    <row r="116" spans="1:4" x14ac:dyDescent="0.2">
      <c r="A116" s="67">
        <v>4325</v>
      </c>
      <c r="B116" s="76" t="s">
        <v>83</v>
      </c>
      <c r="C116" s="73">
        <v>0</v>
      </c>
      <c r="D116" s="77">
        <v>0</v>
      </c>
    </row>
    <row r="117" spans="1:4" x14ac:dyDescent="0.2">
      <c r="A117" s="62">
        <v>4330</v>
      </c>
      <c r="B117" s="74" t="s">
        <v>84</v>
      </c>
      <c r="C117" s="72">
        <f>C118</f>
        <v>0</v>
      </c>
      <c r="D117" s="72">
        <f>D118</f>
        <v>0</v>
      </c>
    </row>
    <row r="118" spans="1:4" x14ac:dyDescent="0.2">
      <c r="A118" s="67">
        <v>4331</v>
      </c>
      <c r="B118" s="76" t="s">
        <v>84</v>
      </c>
      <c r="C118" s="73">
        <v>0</v>
      </c>
      <c r="D118" s="77">
        <v>0</v>
      </c>
    </row>
    <row r="119" spans="1:4" x14ac:dyDescent="0.2">
      <c r="A119" s="62">
        <v>4340</v>
      </c>
      <c r="B119" s="74" t="s">
        <v>85</v>
      </c>
      <c r="C119" s="72">
        <f>C120</f>
        <v>0</v>
      </c>
      <c r="D119" s="72">
        <f>D120</f>
        <v>0</v>
      </c>
    </row>
    <row r="120" spans="1:4" x14ac:dyDescent="0.2">
      <c r="A120" s="67">
        <v>4341</v>
      </c>
      <c r="B120" s="76" t="s">
        <v>85</v>
      </c>
      <c r="C120" s="73">
        <v>0</v>
      </c>
      <c r="D120" s="77">
        <v>0</v>
      </c>
    </row>
    <row r="121" spans="1:4" x14ac:dyDescent="0.2">
      <c r="A121" s="58">
        <v>4390</v>
      </c>
      <c r="B121" s="78" t="s">
        <v>86</v>
      </c>
      <c r="C121" s="79">
        <f>SUM(C122:C128)</f>
        <v>0</v>
      </c>
      <c r="D121" s="79">
        <f>SUM(D122:D128)</f>
        <v>0</v>
      </c>
    </row>
    <row r="122" spans="1:4" x14ac:dyDescent="0.2">
      <c r="A122" s="80">
        <v>4392</v>
      </c>
      <c r="B122" s="81" t="s">
        <v>87</v>
      </c>
      <c r="C122" s="82">
        <v>0</v>
      </c>
      <c r="D122" s="82">
        <v>0</v>
      </c>
    </row>
    <row r="123" spans="1:4" x14ac:dyDescent="0.2">
      <c r="A123" s="80">
        <v>4393</v>
      </c>
      <c r="B123" s="81" t="s">
        <v>88</v>
      </c>
      <c r="C123" s="82">
        <v>0</v>
      </c>
      <c r="D123" s="82">
        <v>0</v>
      </c>
    </row>
    <row r="124" spans="1:4" x14ac:dyDescent="0.2">
      <c r="A124" s="80">
        <v>4394</v>
      </c>
      <c r="B124" s="81" t="s">
        <v>89</v>
      </c>
      <c r="C124" s="82">
        <v>0</v>
      </c>
      <c r="D124" s="82">
        <v>0</v>
      </c>
    </row>
    <row r="125" spans="1:4" x14ac:dyDescent="0.2">
      <c r="A125" s="80">
        <v>4395</v>
      </c>
      <c r="B125" s="81" t="s">
        <v>90</v>
      </c>
      <c r="C125" s="82">
        <v>0</v>
      </c>
      <c r="D125" s="82">
        <v>0</v>
      </c>
    </row>
    <row r="126" spans="1:4" x14ac:dyDescent="0.2">
      <c r="A126" s="80">
        <v>4396</v>
      </c>
      <c r="B126" s="81" t="s">
        <v>91</v>
      </c>
      <c r="C126" s="82">
        <v>0</v>
      </c>
      <c r="D126" s="82">
        <v>0</v>
      </c>
    </row>
    <row r="127" spans="1:4" x14ac:dyDescent="0.2">
      <c r="A127" s="80">
        <v>4397</v>
      </c>
      <c r="B127" s="81" t="s">
        <v>92</v>
      </c>
      <c r="C127" s="82">
        <v>0</v>
      </c>
      <c r="D127" s="82">
        <v>0</v>
      </c>
    </row>
    <row r="128" spans="1:4" x14ac:dyDescent="0.2">
      <c r="A128" s="67">
        <v>4399</v>
      </c>
      <c r="B128" s="76" t="s">
        <v>86</v>
      </c>
      <c r="C128" s="73">
        <v>0</v>
      </c>
      <c r="D128" s="73">
        <v>0</v>
      </c>
    </row>
    <row r="129" spans="1:5" x14ac:dyDescent="0.2">
      <c r="A129" s="55">
        <v>1120</v>
      </c>
      <c r="B129" s="70" t="s">
        <v>420</v>
      </c>
      <c r="C129" s="57">
        <f>SUM(C130:C138)</f>
        <v>40307937.789999999</v>
      </c>
      <c r="D129" s="57">
        <f>SUM(D130:D138)</f>
        <v>0</v>
      </c>
    </row>
    <row r="130" spans="1:5" x14ac:dyDescent="0.2">
      <c r="A130" s="47">
        <v>1124</v>
      </c>
      <c r="B130" s="83" t="s">
        <v>421</v>
      </c>
      <c r="C130" s="84">
        <v>0</v>
      </c>
      <c r="D130" s="48">
        <v>0</v>
      </c>
    </row>
    <row r="131" spans="1:5" x14ac:dyDescent="0.2">
      <c r="A131" s="47">
        <v>1124</v>
      </c>
      <c r="B131" s="83" t="s">
        <v>422</v>
      </c>
      <c r="C131" s="84">
        <v>0</v>
      </c>
      <c r="D131" s="48">
        <v>0</v>
      </c>
    </row>
    <row r="132" spans="1:5" x14ac:dyDescent="0.2">
      <c r="A132" s="47">
        <v>1124</v>
      </c>
      <c r="B132" s="83" t="s">
        <v>423</v>
      </c>
      <c r="C132" s="84">
        <v>0</v>
      </c>
      <c r="D132" s="48">
        <v>0</v>
      </c>
    </row>
    <row r="133" spans="1:5" x14ac:dyDescent="0.2">
      <c r="A133" s="47">
        <v>1124</v>
      </c>
      <c r="B133" s="83" t="s">
        <v>424</v>
      </c>
      <c r="C133" s="84">
        <v>0</v>
      </c>
      <c r="D133" s="48">
        <v>0</v>
      </c>
    </row>
    <row r="134" spans="1:5" x14ac:dyDescent="0.2">
      <c r="A134" s="47">
        <v>1124</v>
      </c>
      <c r="B134" s="83" t="s">
        <v>425</v>
      </c>
      <c r="C134" s="48">
        <v>0</v>
      </c>
      <c r="D134" s="48">
        <v>0</v>
      </c>
    </row>
    <row r="135" spans="1:5" x14ac:dyDescent="0.2">
      <c r="A135" s="47">
        <v>1124</v>
      </c>
      <c r="B135" s="83" t="s">
        <v>426</v>
      </c>
      <c r="C135" s="48">
        <v>0</v>
      </c>
      <c r="D135" s="48">
        <v>0</v>
      </c>
    </row>
    <row r="136" spans="1:5" x14ac:dyDescent="0.2">
      <c r="A136" s="47">
        <v>1122</v>
      </c>
      <c r="B136" s="83" t="s">
        <v>427</v>
      </c>
      <c r="C136" s="48">
        <v>0</v>
      </c>
      <c r="D136" s="48">
        <v>0</v>
      </c>
    </row>
    <row r="137" spans="1:5" x14ac:dyDescent="0.2">
      <c r="A137" s="47">
        <v>1122</v>
      </c>
      <c r="B137" s="83" t="s">
        <v>428</v>
      </c>
      <c r="C137" s="84">
        <v>0</v>
      </c>
      <c r="D137" s="48">
        <v>0</v>
      </c>
    </row>
    <row r="138" spans="1:5" x14ac:dyDescent="0.2">
      <c r="A138" s="47">
        <v>1122</v>
      </c>
      <c r="B138" s="83" t="s">
        <v>429</v>
      </c>
      <c r="C138" s="48">
        <v>40307937.789999999</v>
      </c>
      <c r="D138" s="48">
        <v>0</v>
      </c>
    </row>
    <row r="139" spans="1:5" x14ac:dyDescent="0.2">
      <c r="A139" s="47"/>
      <c r="B139" s="85" t="s">
        <v>430</v>
      </c>
      <c r="C139" s="57">
        <f>C48+C49-C103-C106</f>
        <v>84676125.540000021</v>
      </c>
      <c r="D139" s="57">
        <f>D48+D49-D103-D106</f>
        <v>111610117.99999999</v>
      </c>
    </row>
    <row r="140" spans="1:5" x14ac:dyDescent="0.2">
      <c r="A140" s="45"/>
      <c r="B140" s="45"/>
      <c r="C140" s="45"/>
      <c r="D140" s="45"/>
      <c r="E140" s="45"/>
    </row>
    <row r="141" spans="1:5" x14ac:dyDescent="0.2">
      <c r="A141" s="45"/>
      <c r="B141" s="45" t="s">
        <v>206</v>
      </c>
      <c r="C141" s="45"/>
      <c r="D141" s="45"/>
      <c r="E141" s="45"/>
    </row>
    <row r="142" spans="1:5" x14ac:dyDescent="0.2">
      <c r="A142" s="45"/>
      <c r="B142" s="45"/>
      <c r="C142" s="45"/>
      <c r="D142" s="45"/>
      <c r="E142" s="45"/>
    </row>
    <row r="143" spans="1:5" x14ac:dyDescent="0.2">
      <c r="A143" s="45"/>
      <c r="B143" s="45"/>
      <c r="C143" s="45"/>
      <c r="D143" s="45"/>
      <c r="E143" s="45"/>
    </row>
    <row r="144" spans="1:5" x14ac:dyDescent="0.2">
      <c r="A144" s="45"/>
      <c r="B144" s="45"/>
      <c r="C144" s="45"/>
      <c r="D144" s="45"/>
      <c r="E144" s="45"/>
    </row>
    <row r="145" spans="1:5" x14ac:dyDescent="0.2">
      <c r="A145" s="45"/>
      <c r="B145" s="45"/>
      <c r="C145" s="45"/>
      <c r="D145" s="45"/>
      <c r="E145" s="45"/>
    </row>
    <row r="146" spans="1:5" x14ac:dyDescent="0.2">
      <c r="A146" s="45"/>
      <c r="B146" s="45"/>
      <c r="C146" s="45"/>
      <c r="D146" s="45"/>
      <c r="E146" s="45"/>
    </row>
    <row r="147" spans="1:5" x14ac:dyDescent="0.2">
      <c r="A147" s="45"/>
      <c r="B147" s="45"/>
      <c r="C147" s="45"/>
      <c r="D147" s="45"/>
      <c r="E147" s="45"/>
    </row>
    <row r="148" spans="1:5" x14ac:dyDescent="0.2">
      <c r="A148" s="45"/>
      <c r="B148" s="45"/>
      <c r="C148" s="45"/>
      <c r="D148" s="45"/>
      <c r="E148" s="45"/>
    </row>
    <row r="149" spans="1:5" x14ac:dyDescent="0.2">
      <c r="A149" s="45"/>
      <c r="B149" s="45"/>
      <c r="C149" s="45"/>
      <c r="D149" s="45"/>
      <c r="E149" s="45"/>
    </row>
    <row r="150" spans="1:5" x14ac:dyDescent="0.2">
      <c r="A150" s="45"/>
      <c r="B150" s="45"/>
      <c r="C150" s="45"/>
      <c r="D150" s="45"/>
      <c r="E150" s="45"/>
    </row>
    <row r="151" spans="1:5" x14ac:dyDescent="0.2">
      <c r="A151" s="45"/>
      <c r="B151" s="45"/>
      <c r="C151" s="45"/>
      <c r="D151" s="45"/>
      <c r="E151" s="45"/>
    </row>
    <row r="152" spans="1:5" x14ac:dyDescent="0.2">
      <c r="A152" s="45"/>
      <c r="B152" s="45"/>
      <c r="C152" s="45"/>
      <c r="D152" s="45"/>
      <c r="E152" s="45"/>
    </row>
    <row r="153" spans="1:5" x14ac:dyDescent="0.2">
      <c r="A153" s="45"/>
      <c r="B153" s="45"/>
      <c r="C153" s="45"/>
      <c r="D153" s="45"/>
      <c r="E153" s="45"/>
    </row>
    <row r="154" spans="1:5" x14ac:dyDescent="0.2">
      <c r="A154" s="45"/>
      <c r="B154" s="45"/>
      <c r="C154" s="45"/>
      <c r="D154" s="45"/>
      <c r="E154" s="45"/>
    </row>
    <row r="155" spans="1:5" x14ac:dyDescent="0.2">
      <c r="A155" s="45"/>
      <c r="B155" s="45"/>
      <c r="C155" s="45"/>
      <c r="D155" s="45"/>
      <c r="E155" s="45"/>
    </row>
    <row r="156" spans="1:5" x14ac:dyDescent="0.2">
      <c r="A156" s="45"/>
      <c r="B156" s="45"/>
      <c r="C156" s="45"/>
      <c r="D156" s="45"/>
      <c r="E156" s="45"/>
    </row>
    <row r="157" spans="1:5" x14ac:dyDescent="0.2">
      <c r="A157" s="45"/>
      <c r="B157" s="45"/>
      <c r="C157" s="45"/>
      <c r="D157" s="45"/>
      <c r="E157" s="45"/>
    </row>
    <row r="158" spans="1:5" x14ac:dyDescent="0.2">
      <c r="A158" s="45"/>
      <c r="B158" s="45"/>
      <c r="C158" s="45"/>
      <c r="D158" s="45"/>
      <c r="E158" s="4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del trimestre anterior" sqref="D63 D54 C49:D49 C54:C65" xr:uid="{7F3C95BA-C14C-4491-AE5A-5BEAD20AA0A7}"/>
    <dataValidation allowBlank="1" showInputMessage="1" showErrorMessage="1" prompt="Saldo al 31 de diciembre del año anterior que se presenta" sqref="D8 D47 D20" xr:uid="{73797FF3-9AD9-4399-8F97-569356B8A9F5}"/>
    <dataValidation allowBlank="1" showInputMessage="1" showErrorMessage="1" prompt="Importe final del periodo que corresponde la información financiera trimestral que se presenta." sqref="C47 C8 D64:D65 D55:D62 C20" xr:uid="{2380D94C-D39F-4F99-B50F-F4E77AB50201}"/>
  </dataValidations>
  <pageMargins left="1.1023622047244095" right="0.70866141732283472" top="0.55118110236220474" bottom="0.74803149606299213" header="0.31496062992125984" footer="0.31496062992125984"/>
  <pageSetup scale="91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62B7-60B4-45BC-B053-23B6C8FBBDA9}">
  <sheetPr>
    <tabColor theme="4" tint="0.79998168889431442"/>
    <pageSetUpPr fitToPage="1"/>
  </sheetPr>
  <dimension ref="A1:D23"/>
  <sheetViews>
    <sheetView showGridLines="0" topLeftCell="A183" zoomScaleNormal="100" zoomScaleSheetLayoutView="98" workbookViewId="0">
      <selection activeCell="B231" sqref="B231"/>
    </sheetView>
  </sheetViews>
  <sheetFormatPr baseColWidth="10" defaultColWidth="11.42578125" defaultRowHeight="11.25" x14ac:dyDescent="0.2"/>
  <cols>
    <col min="1" max="1" width="3.28515625" style="86" customWidth="1"/>
    <col min="2" max="2" width="63.140625" style="86" customWidth="1"/>
    <col min="3" max="3" width="40.85546875" style="86" customWidth="1"/>
    <col min="4" max="4" width="12.28515625" style="86" bestFit="1" customWidth="1"/>
    <col min="5" max="16384" width="11.42578125" style="86"/>
  </cols>
  <sheetData>
    <row r="1" spans="1:4" x14ac:dyDescent="0.2">
      <c r="A1" s="184" t="s">
        <v>0</v>
      </c>
      <c r="B1" s="185"/>
      <c r="C1" s="186"/>
    </row>
    <row r="2" spans="1:4" x14ac:dyDescent="0.2">
      <c r="A2" s="187" t="s">
        <v>431</v>
      </c>
      <c r="B2" s="188"/>
      <c r="C2" s="189"/>
    </row>
    <row r="3" spans="1:4" x14ac:dyDescent="0.2">
      <c r="A3" s="187" t="s">
        <v>5</v>
      </c>
      <c r="B3" s="188"/>
      <c r="C3" s="189"/>
    </row>
    <row r="4" spans="1:4" x14ac:dyDescent="0.2">
      <c r="A4" s="190" t="s">
        <v>432</v>
      </c>
      <c r="B4" s="191"/>
      <c r="C4" s="192"/>
    </row>
    <row r="5" spans="1:4" customFormat="1" ht="9.75" customHeight="1" x14ac:dyDescent="0.25">
      <c r="A5" s="193" t="s">
        <v>433</v>
      </c>
      <c r="B5" s="194"/>
      <c r="C5" s="87">
        <v>2026</v>
      </c>
    </row>
    <row r="6" spans="1:4" ht="12.75" x14ac:dyDescent="0.2">
      <c r="A6" s="88" t="s">
        <v>434</v>
      </c>
      <c r="B6" s="88"/>
      <c r="C6" s="89">
        <v>348879040.49000001</v>
      </c>
      <c r="D6" s="90"/>
    </row>
    <row r="7" spans="1:4" x14ac:dyDescent="0.2">
      <c r="B7" s="91"/>
      <c r="C7" s="92"/>
    </row>
    <row r="8" spans="1:4" x14ac:dyDescent="0.2">
      <c r="A8" s="93" t="s">
        <v>435</v>
      </c>
      <c r="B8" s="93"/>
      <c r="C8" s="94">
        <v>0</v>
      </c>
    </row>
    <row r="9" spans="1:4" x14ac:dyDescent="0.2">
      <c r="A9" s="95" t="s">
        <v>436</v>
      </c>
      <c r="B9" s="96" t="s">
        <v>75</v>
      </c>
      <c r="C9" s="97">
        <v>0</v>
      </c>
    </row>
    <row r="10" spans="1:4" x14ac:dyDescent="0.2">
      <c r="A10" s="98" t="s">
        <v>437</v>
      </c>
      <c r="B10" s="99" t="s">
        <v>438</v>
      </c>
      <c r="C10" s="97">
        <v>0</v>
      </c>
    </row>
    <row r="11" spans="1:4" x14ac:dyDescent="0.2">
      <c r="A11" s="98" t="s">
        <v>439</v>
      </c>
      <c r="B11" s="99" t="s">
        <v>84</v>
      </c>
      <c r="C11" s="97">
        <v>0</v>
      </c>
    </row>
    <row r="12" spans="1:4" x14ac:dyDescent="0.2">
      <c r="A12" s="98" t="s">
        <v>440</v>
      </c>
      <c r="B12" s="99" t="s">
        <v>85</v>
      </c>
      <c r="C12" s="97">
        <v>0</v>
      </c>
    </row>
    <row r="13" spans="1:4" x14ac:dyDescent="0.2">
      <c r="A13" s="98" t="s">
        <v>441</v>
      </c>
      <c r="B13" s="99" t="s">
        <v>86</v>
      </c>
      <c r="C13" s="97">
        <v>0</v>
      </c>
    </row>
    <row r="14" spans="1:4" x14ac:dyDescent="0.2">
      <c r="A14" s="100" t="s">
        <v>442</v>
      </c>
      <c r="B14" s="101" t="s">
        <v>443</v>
      </c>
      <c r="C14" s="97">
        <v>0</v>
      </c>
    </row>
    <row r="15" spans="1:4" x14ac:dyDescent="0.2">
      <c r="B15" s="102"/>
      <c r="C15" s="103"/>
    </row>
    <row r="16" spans="1:4" x14ac:dyDescent="0.2">
      <c r="A16" s="93" t="s">
        <v>444</v>
      </c>
      <c r="B16" s="91"/>
      <c r="C16" s="94">
        <v>0</v>
      </c>
    </row>
    <row r="17" spans="1:3" x14ac:dyDescent="0.2">
      <c r="A17" s="104">
        <v>3.1</v>
      </c>
      <c r="B17" s="99" t="s">
        <v>445</v>
      </c>
      <c r="C17" s="97">
        <v>0</v>
      </c>
    </row>
    <row r="18" spans="1:3" x14ac:dyDescent="0.2">
      <c r="A18" s="105">
        <v>3.2</v>
      </c>
      <c r="B18" s="99" t="s">
        <v>446</v>
      </c>
      <c r="C18" s="97">
        <v>0</v>
      </c>
    </row>
    <row r="19" spans="1:3" x14ac:dyDescent="0.2">
      <c r="A19" s="105">
        <v>3.3</v>
      </c>
      <c r="B19" s="101" t="s">
        <v>447</v>
      </c>
      <c r="C19" s="106">
        <v>0</v>
      </c>
    </row>
    <row r="20" spans="1:3" x14ac:dyDescent="0.2">
      <c r="B20" s="107"/>
      <c r="C20" s="108"/>
    </row>
    <row r="21" spans="1:3" x14ac:dyDescent="0.2">
      <c r="A21" s="109" t="s">
        <v>448</v>
      </c>
      <c r="B21" s="109"/>
      <c r="C21" s="89">
        <v>348879040.49000001</v>
      </c>
    </row>
    <row r="22" spans="1:3" x14ac:dyDescent="0.2">
      <c r="C22" s="110"/>
    </row>
    <row r="23" spans="1:3" ht="15" x14ac:dyDescent="0.25">
      <c r="A23"/>
      <c r="B23" s="86" t="s">
        <v>206</v>
      </c>
      <c r="C23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2586-7E12-442A-9C35-3273AAAA0817}">
  <sheetPr>
    <tabColor theme="4" tint="0.79998168889431442"/>
    <pageSetUpPr fitToPage="1"/>
  </sheetPr>
  <dimension ref="A1:E42"/>
  <sheetViews>
    <sheetView showGridLines="0" topLeftCell="A14" zoomScaleNormal="100" zoomScaleSheetLayoutView="106" workbookViewId="0">
      <selection activeCell="K49" sqref="K49"/>
    </sheetView>
  </sheetViews>
  <sheetFormatPr baseColWidth="10" defaultColWidth="11.42578125" defaultRowHeight="11.25" x14ac:dyDescent="0.2"/>
  <cols>
    <col min="1" max="1" width="3.7109375" style="86" customWidth="1"/>
    <col min="2" max="2" width="62.140625" style="86" customWidth="1"/>
    <col min="3" max="3" width="49.7109375" style="86" customWidth="1"/>
    <col min="4" max="4" width="12" style="86" customWidth="1"/>
    <col min="5" max="5" width="12.85546875" style="86" bestFit="1" customWidth="1"/>
    <col min="6" max="16384" width="11.42578125" style="86"/>
  </cols>
  <sheetData>
    <row r="1" spans="1:5" s="111" customFormat="1" ht="11.25" customHeight="1" x14ac:dyDescent="0.25">
      <c r="A1" s="195" t="s">
        <v>0</v>
      </c>
      <c r="B1" s="196"/>
      <c r="C1" s="197"/>
    </row>
    <row r="2" spans="1:5" s="111" customFormat="1" ht="11.25" customHeight="1" x14ac:dyDescent="0.25">
      <c r="A2" s="198" t="s">
        <v>449</v>
      </c>
      <c r="B2" s="199"/>
      <c r="C2" s="200"/>
    </row>
    <row r="3" spans="1:5" s="111" customFormat="1" ht="11.25" customHeight="1" x14ac:dyDescent="0.25">
      <c r="A3" s="198" t="s">
        <v>5</v>
      </c>
      <c r="B3" s="199"/>
      <c r="C3" s="200"/>
    </row>
    <row r="4" spans="1:5" x14ac:dyDescent="0.2">
      <c r="A4" s="190" t="s">
        <v>432</v>
      </c>
      <c r="B4" s="191"/>
      <c r="C4" s="192"/>
    </row>
    <row r="5" spans="1:5" ht="11.25" customHeight="1" x14ac:dyDescent="0.2">
      <c r="A5" s="201" t="s">
        <v>433</v>
      </c>
      <c r="B5" s="202"/>
      <c r="C5" s="87">
        <v>2026</v>
      </c>
      <c r="D5" s="111"/>
    </row>
    <row r="6" spans="1:5" ht="12.75" x14ac:dyDescent="0.2">
      <c r="A6" s="112" t="s">
        <v>450</v>
      </c>
      <c r="B6" s="88"/>
      <c r="C6" s="113">
        <v>249431525.75</v>
      </c>
      <c r="D6" s="90">
        <f>+C6-'[1]CA '!E22</f>
        <v>0</v>
      </c>
      <c r="E6" s="114"/>
    </row>
    <row r="7" spans="1:5" x14ac:dyDescent="0.2">
      <c r="A7" s="98"/>
      <c r="B7" s="91"/>
      <c r="C7" s="115"/>
    </row>
    <row r="8" spans="1:5" x14ac:dyDescent="0.2">
      <c r="A8" s="93" t="s">
        <v>451</v>
      </c>
      <c r="B8" s="116"/>
      <c r="C8" s="94">
        <f>SUM(C9:C29)</f>
        <v>25041024.369999997</v>
      </c>
    </row>
    <row r="9" spans="1:5" x14ac:dyDescent="0.2">
      <c r="A9" s="117" t="s">
        <v>436</v>
      </c>
      <c r="B9" s="118" t="s">
        <v>106</v>
      </c>
      <c r="C9" s="119">
        <v>0</v>
      </c>
    </row>
    <row r="10" spans="1:5" x14ac:dyDescent="0.2">
      <c r="A10" s="117" t="s">
        <v>437</v>
      </c>
      <c r="B10" s="118" t="s">
        <v>103</v>
      </c>
      <c r="C10" s="119">
        <v>0</v>
      </c>
    </row>
    <row r="11" spans="1:5" x14ac:dyDescent="0.2">
      <c r="A11" s="120" t="s">
        <v>439</v>
      </c>
      <c r="B11" s="121" t="s">
        <v>271</v>
      </c>
      <c r="C11" s="119">
        <v>10266254.01</v>
      </c>
      <c r="E11" s="114"/>
    </row>
    <row r="12" spans="1:5" x14ac:dyDescent="0.2">
      <c r="A12" s="120" t="s">
        <v>440</v>
      </c>
      <c r="B12" s="121" t="s">
        <v>272</v>
      </c>
      <c r="C12" s="119">
        <v>2341057.31</v>
      </c>
    </row>
    <row r="13" spans="1:5" x14ac:dyDescent="0.2">
      <c r="A13" s="120" t="s">
        <v>441</v>
      </c>
      <c r="B13" s="121" t="s">
        <v>273</v>
      </c>
      <c r="C13" s="119">
        <v>0</v>
      </c>
    </row>
    <row r="14" spans="1:5" x14ac:dyDescent="0.2">
      <c r="A14" s="120" t="s">
        <v>442</v>
      </c>
      <c r="B14" s="121" t="s">
        <v>274</v>
      </c>
      <c r="C14" s="119">
        <v>5022990</v>
      </c>
    </row>
    <row r="15" spans="1:5" x14ac:dyDescent="0.2">
      <c r="A15" s="120" t="s">
        <v>452</v>
      </c>
      <c r="B15" s="121" t="s">
        <v>275</v>
      </c>
      <c r="C15" s="119">
        <v>0</v>
      </c>
    </row>
    <row r="16" spans="1:5" x14ac:dyDescent="0.2">
      <c r="A16" s="120" t="s">
        <v>453</v>
      </c>
      <c r="B16" s="121" t="s">
        <v>276</v>
      </c>
      <c r="C16" s="119">
        <v>878392.24</v>
      </c>
    </row>
    <row r="17" spans="1:3" x14ac:dyDescent="0.2">
      <c r="A17" s="120" t="s">
        <v>454</v>
      </c>
      <c r="B17" s="121" t="s">
        <v>278</v>
      </c>
      <c r="C17" s="119">
        <v>0</v>
      </c>
    </row>
    <row r="18" spans="1:3" x14ac:dyDescent="0.2">
      <c r="A18" s="120" t="s">
        <v>455</v>
      </c>
      <c r="B18" s="121" t="s">
        <v>456</v>
      </c>
      <c r="C18" s="119">
        <v>0</v>
      </c>
    </row>
    <row r="19" spans="1:3" x14ac:dyDescent="0.2">
      <c r="A19" s="120" t="s">
        <v>457</v>
      </c>
      <c r="B19" s="121" t="s">
        <v>284</v>
      </c>
      <c r="C19" s="119">
        <v>0</v>
      </c>
    </row>
    <row r="20" spans="1:3" x14ac:dyDescent="0.2">
      <c r="A20" s="120" t="s">
        <v>458</v>
      </c>
      <c r="B20" s="121" t="s">
        <v>459</v>
      </c>
      <c r="C20" s="119">
        <v>0</v>
      </c>
    </row>
    <row r="21" spans="1:3" x14ac:dyDescent="0.2">
      <c r="A21" s="120" t="s">
        <v>460</v>
      </c>
      <c r="B21" s="121" t="s">
        <v>461</v>
      </c>
      <c r="C21" s="119">
        <v>6532330.8099999996</v>
      </c>
    </row>
    <row r="22" spans="1:3" x14ac:dyDescent="0.2">
      <c r="A22" s="120" t="s">
        <v>462</v>
      </c>
      <c r="B22" s="121" t="s">
        <v>463</v>
      </c>
      <c r="C22" s="119">
        <v>0</v>
      </c>
    </row>
    <row r="23" spans="1:3" x14ac:dyDescent="0.2">
      <c r="A23" s="120" t="s">
        <v>464</v>
      </c>
      <c r="B23" s="121" t="s">
        <v>465</v>
      </c>
      <c r="C23" s="119">
        <v>0</v>
      </c>
    </row>
    <row r="24" spans="1:3" x14ac:dyDescent="0.2">
      <c r="A24" s="120" t="s">
        <v>466</v>
      </c>
      <c r="B24" s="121" t="s">
        <v>467</v>
      </c>
      <c r="C24" s="119">
        <v>0</v>
      </c>
    </row>
    <row r="25" spans="1:3" x14ac:dyDescent="0.2">
      <c r="A25" s="120" t="s">
        <v>468</v>
      </c>
      <c r="B25" s="121" t="s">
        <v>469</v>
      </c>
      <c r="C25" s="119">
        <v>0</v>
      </c>
    </row>
    <row r="26" spans="1:3" x14ac:dyDescent="0.2">
      <c r="A26" s="120" t="s">
        <v>470</v>
      </c>
      <c r="B26" s="121" t="s">
        <v>471</v>
      </c>
      <c r="C26" s="119">
        <v>0</v>
      </c>
    </row>
    <row r="27" spans="1:3" x14ac:dyDescent="0.2">
      <c r="A27" s="120" t="s">
        <v>472</v>
      </c>
      <c r="B27" s="121" t="s">
        <v>473</v>
      </c>
      <c r="C27" s="119">
        <v>0</v>
      </c>
    </row>
    <row r="28" spans="1:3" x14ac:dyDescent="0.2">
      <c r="A28" s="120" t="s">
        <v>474</v>
      </c>
      <c r="B28" s="121" t="s">
        <v>475</v>
      </c>
      <c r="C28" s="119">
        <v>0</v>
      </c>
    </row>
    <row r="29" spans="1:3" x14ac:dyDescent="0.2">
      <c r="A29" s="120" t="s">
        <v>476</v>
      </c>
      <c r="B29" s="118" t="s">
        <v>477</v>
      </c>
      <c r="C29" s="119">
        <v>0</v>
      </c>
    </row>
    <row r="30" spans="1:3" x14ac:dyDescent="0.2">
      <c r="A30" s="122"/>
      <c r="B30" s="123"/>
      <c r="C30" s="124"/>
    </row>
    <row r="31" spans="1:3" x14ac:dyDescent="0.2">
      <c r="A31" s="125" t="s">
        <v>478</v>
      </c>
      <c r="B31" s="126"/>
      <c r="C31" s="127">
        <f>SUM(C32:C38)</f>
        <v>22777169.850000001</v>
      </c>
    </row>
    <row r="32" spans="1:3" x14ac:dyDescent="0.2">
      <c r="A32" s="120" t="s">
        <v>479</v>
      </c>
      <c r="B32" s="121" t="s">
        <v>176</v>
      </c>
      <c r="C32" s="119">
        <v>22777169.850000001</v>
      </c>
    </row>
    <row r="33" spans="1:4" x14ac:dyDescent="0.2">
      <c r="A33" s="120" t="s">
        <v>480</v>
      </c>
      <c r="B33" s="121" t="s">
        <v>185</v>
      </c>
      <c r="C33" s="119">
        <v>0</v>
      </c>
    </row>
    <row r="34" spans="1:4" x14ac:dyDescent="0.2">
      <c r="A34" s="120" t="s">
        <v>481</v>
      </c>
      <c r="B34" s="121" t="s">
        <v>188</v>
      </c>
      <c r="C34" s="119">
        <v>0</v>
      </c>
    </row>
    <row r="35" spans="1:4" x14ac:dyDescent="0.2">
      <c r="A35" s="120" t="s">
        <v>482</v>
      </c>
      <c r="B35" s="121" t="s">
        <v>194</v>
      </c>
      <c r="C35" s="119">
        <v>0</v>
      </c>
    </row>
    <row r="36" spans="1:4" x14ac:dyDescent="0.2">
      <c r="A36" s="120" t="s">
        <v>483</v>
      </c>
      <c r="B36" s="121" t="s">
        <v>204</v>
      </c>
      <c r="C36" s="119">
        <v>0</v>
      </c>
    </row>
    <row r="37" spans="1:4" x14ac:dyDescent="0.2">
      <c r="A37" s="120" t="s">
        <v>484</v>
      </c>
      <c r="B37" s="121" t="s">
        <v>485</v>
      </c>
      <c r="C37" s="119">
        <v>0</v>
      </c>
    </row>
    <row r="38" spans="1:4" x14ac:dyDescent="0.2">
      <c r="A38" s="120" t="s">
        <v>486</v>
      </c>
      <c r="B38" s="118" t="s">
        <v>487</v>
      </c>
      <c r="C38" s="128">
        <v>0</v>
      </c>
    </row>
    <row r="39" spans="1:4" x14ac:dyDescent="0.2">
      <c r="A39" s="98"/>
      <c r="B39" s="129"/>
      <c r="C39" s="130"/>
    </row>
    <row r="40" spans="1:4" x14ac:dyDescent="0.2">
      <c r="A40" s="131" t="s">
        <v>488</v>
      </c>
      <c r="B40" s="88"/>
      <c r="C40" s="89">
        <f>C6-C8+C31</f>
        <v>247167671.22999999</v>
      </c>
      <c r="D40" s="132"/>
    </row>
    <row r="42" spans="1:4" x14ac:dyDescent="0.2">
      <c r="B42" s="86" t="s">
        <v>206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C817-4ACD-4894-833D-922A642C2173}">
  <sheetPr>
    <tabColor theme="4" tint="0.79998168889431442"/>
    <pageSetUpPr fitToPage="1"/>
  </sheetPr>
  <dimension ref="A1:N97"/>
  <sheetViews>
    <sheetView tabSelected="1" zoomScaleNormal="100" zoomScaleSheetLayoutView="95" workbookViewId="0">
      <selection activeCell="L37" sqref="L37"/>
    </sheetView>
  </sheetViews>
  <sheetFormatPr baseColWidth="10" defaultColWidth="9.140625" defaultRowHeight="11.25" x14ac:dyDescent="0.2"/>
  <cols>
    <col min="1" max="1" width="10" style="42" customWidth="1"/>
    <col min="2" max="2" width="68.5703125" style="42" bestFit="1" customWidth="1"/>
    <col min="3" max="3" width="17.42578125" style="42" bestFit="1" customWidth="1"/>
    <col min="4" max="5" width="16.7109375" style="42" customWidth="1"/>
    <col min="6" max="6" width="11.7109375" style="42" customWidth="1"/>
    <col min="7" max="7" width="16.85546875" style="42" customWidth="1"/>
    <col min="8" max="8" width="10.28515625" style="42" customWidth="1"/>
    <col min="9" max="9" width="11.42578125" style="42" customWidth="1"/>
    <col min="10" max="10" width="14.85546875" style="42" customWidth="1"/>
    <col min="11" max="16384" width="9.140625" style="42"/>
  </cols>
  <sheetData>
    <row r="1" spans="1:14" ht="18.95" customHeight="1" x14ac:dyDescent="0.2">
      <c r="A1" s="183" t="s">
        <v>0</v>
      </c>
      <c r="B1" s="204"/>
      <c r="C1" s="204"/>
      <c r="D1" s="204"/>
      <c r="E1" s="204"/>
      <c r="F1" s="204"/>
      <c r="G1" s="40" t="s">
        <v>1</v>
      </c>
      <c r="H1" s="41">
        <v>2026</v>
      </c>
      <c r="I1" s="45"/>
      <c r="J1" s="45"/>
      <c r="K1" s="45"/>
      <c r="L1" s="45"/>
      <c r="M1" s="45"/>
      <c r="N1" s="45"/>
    </row>
    <row r="2" spans="1:14" ht="18.95" customHeight="1" x14ac:dyDescent="0.2">
      <c r="A2" s="183" t="s">
        <v>489</v>
      </c>
      <c r="B2" s="204"/>
      <c r="C2" s="204"/>
      <c r="D2" s="204"/>
      <c r="E2" s="204"/>
      <c r="F2" s="204"/>
      <c r="G2" s="40" t="s">
        <v>3</v>
      </c>
      <c r="H2" s="41" t="s">
        <v>4</v>
      </c>
      <c r="I2" s="45"/>
      <c r="J2" s="45"/>
      <c r="K2" s="45"/>
      <c r="L2" s="45"/>
      <c r="M2" s="45"/>
      <c r="N2" s="45"/>
    </row>
    <row r="3" spans="1:14" ht="18.95" customHeight="1" x14ac:dyDescent="0.2">
      <c r="A3" s="205" t="s">
        <v>490</v>
      </c>
      <c r="B3" s="206"/>
      <c r="C3" s="206"/>
      <c r="D3" s="206"/>
      <c r="E3" s="206"/>
      <c r="F3" s="206"/>
      <c r="G3" s="40" t="s">
        <v>6</v>
      </c>
      <c r="H3" s="41">
        <v>1</v>
      </c>
      <c r="I3" s="45"/>
      <c r="J3" s="45"/>
      <c r="K3" s="45"/>
      <c r="L3" s="45"/>
      <c r="M3" s="45"/>
      <c r="N3" s="45"/>
    </row>
    <row r="4" spans="1:14" x14ac:dyDescent="0.2">
      <c r="A4" s="205" t="s">
        <v>7</v>
      </c>
      <c r="B4" s="206"/>
      <c r="C4" s="206"/>
      <c r="D4" s="206"/>
      <c r="E4" s="206"/>
      <c r="F4" s="206"/>
      <c r="G4" s="133"/>
      <c r="H4" s="133"/>
      <c r="I4" s="45"/>
      <c r="J4" s="45"/>
      <c r="K4" s="45"/>
      <c r="L4" s="45"/>
      <c r="M4" s="45"/>
      <c r="N4" s="45"/>
    </row>
    <row r="5" spans="1:14" x14ac:dyDescent="0.2">
      <c r="A5" s="43" t="s">
        <v>8</v>
      </c>
      <c r="B5" s="44"/>
      <c r="C5" s="44"/>
      <c r="D5" s="44"/>
      <c r="E5" s="44"/>
      <c r="F5" s="44"/>
      <c r="G5" s="44"/>
      <c r="H5" s="44"/>
      <c r="I5" s="45"/>
      <c r="J5" s="45"/>
      <c r="K5" s="45"/>
      <c r="L5" s="45"/>
      <c r="M5" s="45"/>
      <c r="N5" s="45"/>
    </row>
    <row r="6" spans="1:14" s="45" customFormat="1" x14ac:dyDescent="0.2"/>
    <row r="7" spans="1:14" s="45" customFormat="1" x14ac:dyDescent="0.2"/>
    <row r="8" spans="1:14" ht="22.5" x14ac:dyDescent="0.2">
      <c r="A8" s="168" t="s">
        <v>10</v>
      </c>
      <c r="B8" s="168" t="s">
        <v>433</v>
      </c>
      <c r="C8" s="169" t="s">
        <v>495</v>
      </c>
      <c r="D8" s="169" t="s">
        <v>496</v>
      </c>
      <c r="E8" s="169" t="s">
        <v>497</v>
      </c>
      <c r="F8" s="169" t="s">
        <v>498</v>
      </c>
      <c r="G8" s="169" t="s">
        <v>491</v>
      </c>
      <c r="H8" s="169" t="s">
        <v>492</v>
      </c>
      <c r="I8" s="169" t="s">
        <v>493</v>
      </c>
      <c r="J8" s="169" t="s">
        <v>494</v>
      </c>
    </row>
    <row r="9" spans="1:14" s="56" customFormat="1" x14ac:dyDescent="0.2">
      <c r="A9" s="134" t="s">
        <v>10</v>
      </c>
      <c r="B9" s="135" t="s">
        <v>433</v>
      </c>
      <c r="C9" s="135" t="s">
        <v>495</v>
      </c>
      <c r="D9" s="135" t="s">
        <v>496</v>
      </c>
      <c r="E9" s="135" t="s">
        <v>497</v>
      </c>
      <c r="F9" s="135" t="s">
        <v>498</v>
      </c>
      <c r="G9" s="135"/>
      <c r="H9" s="135"/>
      <c r="I9" s="135"/>
      <c r="J9" s="135"/>
    </row>
    <row r="10" spans="1:14" x14ac:dyDescent="0.2">
      <c r="A10" s="45">
        <v>7000</v>
      </c>
      <c r="B10" s="45" t="s">
        <v>499</v>
      </c>
      <c r="C10" s="51"/>
      <c r="D10" s="51"/>
      <c r="E10" s="51"/>
      <c r="F10" s="51"/>
      <c r="G10" s="45" t="s">
        <v>500</v>
      </c>
      <c r="H10" s="45"/>
      <c r="I10" s="45"/>
      <c r="J10" s="45"/>
    </row>
    <row r="11" spans="1:14" x14ac:dyDescent="0.2">
      <c r="A11" s="45">
        <v>7110</v>
      </c>
      <c r="B11" s="45" t="s">
        <v>491</v>
      </c>
      <c r="C11" s="51">
        <v>0</v>
      </c>
      <c r="D11" s="51">
        <v>0</v>
      </c>
      <c r="E11" s="51">
        <v>0</v>
      </c>
      <c r="F11" s="51">
        <v>0</v>
      </c>
      <c r="G11" s="45"/>
      <c r="H11" s="45"/>
      <c r="I11" s="45"/>
      <c r="J11" s="45"/>
    </row>
    <row r="12" spans="1:14" x14ac:dyDescent="0.2">
      <c r="A12" s="45">
        <v>7120</v>
      </c>
      <c r="B12" s="45" t="s">
        <v>501</v>
      </c>
      <c r="C12" s="51">
        <v>0</v>
      </c>
      <c r="D12" s="51">
        <v>0</v>
      </c>
      <c r="E12" s="51">
        <v>0</v>
      </c>
      <c r="F12" s="51">
        <v>0</v>
      </c>
      <c r="G12" s="45"/>
      <c r="H12" s="45"/>
      <c r="I12" s="45"/>
      <c r="J12" s="45"/>
    </row>
    <row r="13" spans="1:14" x14ac:dyDescent="0.2">
      <c r="A13" s="45">
        <v>7130</v>
      </c>
      <c r="B13" s="45" t="s">
        <v>502</v>
      </c>
      <c r="C13" s="51">
        <v>0</v>
      </c>
      <c r="D13" s="51">
        <v>0</v>
      </c>
      <c r="E13" s="51">
        <v>0</v>
      </c>
      <c r="F13" s="51">
        <v>0</v>
      </c>
      <c r="G13" s="45"/>
      <c r="H13" s="45"/>
      <c r="I13" s="45"/>
      <c r="J13" s="45"/>
    </row>
    <row r="14" spans="1:14" x14ac:dyDescent="0.2">
      <c r="A14" s="45">
        <v>7140</v>
      </c>
      <c r="B14" s="45" t="s">
        <v>503</v>
      </c>
      <c r="C14" s="51">
        <v>0</v>
      </c>
      <c r="D14" s="51">
        <v>0</v>
      </c>
      <c r="E14" s="51">
        <v>0</v>
      </c>
      <c r="F14" s="51">
        <v>0</v>
      </c>
      <c r="G14" s="45"/>
      <c r="H14" s="45"/>
      <c r="I14" s="45"/>
      <c r="J14" s="45"/>
    </row>
    <row r="15" spans="1:14" x14ac:dyDescent="0.2">
      <c r="A15" s="45">
        <v>7150</v>
      </c>
      <c r="B15" s="45" t="s">
        <v>504</v>
      </c>
      <c r="C15" s="51">
        <v>0</v>
      </c>
      <c r="D15" s="51">
        <v>0</v>
      </c>
      <c r="E15" s="51">
        <v>0</v>
      </c>
      <c r="F15" s="51">
        <v>0</v>
      </c>
      <c r="G15" s="45"/>
      <c r="H15" s="45"/>
      <c r="I15" s="45"/>
      <c r="J15" s="45"/>
    </row>
    <row r="16" spans="1:14" x14ac:dyDescent="0.2">
      <c r="A16" s="45">
        <v>7160</v>
      </c>
      <c r="B16" s="45" t="s">
        <v>505</v>
      </c>
      <c r="C16" s="51">
        <v>0</v>
      </c>
      <c r="D16" s="51">
        <v>0</v>
      </c>
      <c r="E16" s="51">
        <v>0</v>
      </c>
      <c r="F16" s="51">
        <v>0</v>
      </c>
      <c r="G16" s="45"/>
      <c r="H16" s="45"/>
      <c r="I16" s="45"/>
      <c r="J16" s="45"/>
    </row>
    <row r="17" spans="1:10" x14ac:dyDescent="0.2">
      <c r="A17" s="45">
        <v>7210</v>
      </c>
      <c r="B17" s="45" t="s">
        <v>506</v>
      </c>
      <c r="C17" s="51">
        <v>0</v>
      </c>
      <c r="D17" s="51">
        <v>0</v>
      </c>
      <c r="E17" s="51">
        <v>0</v>
      </c>
      <c r="F17" s="51">
        <v>0</v>
      </c>
      <c r="G17" s="45"/>
      <c r="H17" s="45"/>
      <c r="I17" s="45"/>
      <c r="J17" s="45"/>
    </row>
    <row r="18" spans="1:10" x14ac:dyDescent="0.2">
      <c r="A18" s="45">
        <v>7220</v>
      </c>
      <c r="B18" s="45" t="s">
        <v>507</v>
      </c>
      <c r="C18" s="51">
        <v>0</v>
      </c>
      <c r="D18" s="51">
        <v>0</v>
      </c>
      <c r="E18" s="51">
        <v>0</v>
      </c>
      <c r="F18" s="51">
        <v>0</v>
      </c>
      <c r="G18" s="45"/>
      <c r="H18" s="45"/>
      <c r="I18" s="45"/>
      <c r="J18" s="45"/>
    </row>
    <row r="19" spans="1:10" x14ac:dyDescent="0.2">
      <c r="A19" s="45">
        <v>7230</v>
      </c>
      <c r="B19" s="45" t="s">
        <v>508</v>
      </c>
      <c r="C19" s="51">
        <v>0</v>
      </c>
      <c r="D19" s="51">
        <v>0</v>
      </c>
      <c r="E19" s="51">
        <v>0</v>
      </c>
      <c r="F19" s="51">
        <v>0</v>
      </c>
      <c r="G19" s="45"/>
      <c r="H19" s="45"/>
      <c r="I19" s="45"/>
      <c r="J19" s="45"/>
    </row>
    <row r="20" spans="1:10" x14ac:dyDescent="0.2">
      <c r="A20" s="45">
        <v>7240</v>
      </c>
      <c r="B20" s="45" t="s">
        <v>509</v>
      </c>
      <c r="C20" s="51">
        <v>0</v>
      </c>
      <c r="D20" s="51">
        <v>0</v>
      </c>
      <c r="E20" s="51">
        <v>0</v>
      </c>
      <c r="F20" s="51">
        <v>0</v>
      </c>
      <c r="G20" s="45"/>
      <c r="H20" s="45"/>
      <c r="I20" s="45"/>
      <c r="J20" s="45"/>
    </row>
    <row r="21" spans="1:10" x14ac:dyDescent="0.2">
      <c r="A21" s="45">
        <v>7250</v>
      </c>
      <c r="B21" s="45" t="s">
        <v>510</v>
      </c>
      <c r="C21" s="51">
        <v>0</v>
      </c>
      <c r="D21" s="51">
        <v>0</v>
      </c>
      <c r="E21" s="51">
        <v>0</v>
      </c>
      <c r="F21" s="51">
        <v>0</v>
      </c>
      <c r="G21" s="45"/>
      <c r="H21" s="45"/>
      <c r="I21" s="45"/>
      <c r="J21" s="45"/>
    </row>
    <row r="22" spans="1:10" x14ac:dyDescent="0.2">
      <c r="A22" s="45">
        <v>7260</v>
      </c>
      <c r="B22" s="45" t="s">
        <v>511</v>
      </c>
      <c r="C22" s="51">
        <v>0</v>
      </c>
      <c r="D22" s="51">
        <v>0</v>
      </c>
      <c r="E22" s="51">
        <v>0</v>
      </c>
      <c r="F22" s="51">
        <v>0</v>
      </c>
      <c r="G22" s="45"/>
      <c r="H22" s="45"/>
      <c r="I22" s="45"/>
      <c r="J22" s="45"/>
    </row>
    <row r="23" spans="1:10" x14ac:dyDescent="0.2">
      <c r="A23" s="45">
        <v>7310</v>
      </c>
      <c r="B23" s="45" t="s">
        <v>512</v>
      </c>
      <c r="C23" s="51">
        <v>0</v>
      </c>
      <c r="D23" s="51">
        <v>0</v>
      </c>
      <c r="E23" s="51">
        <v>0</v>
      </c>
      <c r="F23" s="51">
        <v>0</v>
      </c>
      <c r="G23" s="45"/>
      <c r="H23" s="45"/>
      <c r="I23" s="45"/>
      <c r="J23" s="45"/>
    </row>
    <row r="24" spans="1:10" x14ac:dyDescent="0.2">
      <c r="A24" s="45">
        <v>7320</v>
      </c>
      <c r="B24" s="45" t="s">
        <v>513</v>
      </c>
      <c r="C24" s="51">
        <v>0</v>
      </c>
      <c r="D24" s="51">
        <v>0</v>
      </c>
      <c r="E24" s="51">
        <v>0</v>
      </c>
      <c r="F24" s="51">
        <v>0</v>
      </c>
      <c r="G24" s="45"/>
      <c r="H24" s="45"/>
      <c r="I24" s="45"/>
      <c r="J24" s="45"/>
    </row>
    <row r="25" spans="1:10" x14ac:dyDescent="0.2">
      <c r="A25" s="45">
        <v>7330</v>
      </c>
      <c r="B25" s="45" t="s">
        <v>514</v>
      </c>
      <c r="C25" s="51">
        <v>0</v>
      </c>
      <c r="D25" s="51">
        <v>0</v>
      </c>
      <c r="E25" s="51">
        <v>0</v>
      </c>
      <c r="F25" s="51">
        <v>0</v>
      </c>
      <c r="G25" s="45"/>
      <c r="H25" s="45"/>
      <c r="I25" s="45"/>
      <c r="J25" s="45"/>
    </row>
    <row r="26" spans="1:10" x14ac:dyDescent="0.2">
      <c r="A26" s="45">
        <v>7340</v>
      </c>
      <c r="B26" s="45" t="s">
        <v>515</v>
      </c>
      <c r="C26" s="51">
        <v>0</v>
      </c>
      <c r="D26" s="51">
        <v>0</v>
      </c>
      <c r="E26" s="51">
        <v>0</v>
      </c>
      <c r="F26" s="51">
        <v>0</v>
      </c>
      <c r="G26" s="45"/>
      <c r="H26" s="45"/>
      <c r="I26" s="45"/>
      <c r="J26" s="45"/>
    </row>
    <row r="27" spans="1:10" x14ac:dyDescent="0.2">
      <c r="A27" s="45">
        <v>7350</v>
      </c>
      <c r="B27" s="45" t="s">
        <v>516</v>
      </c>
      <c r="C27" s="51">
        <v>0</v>
      </c>
      <c r="D27" s="51">
        <v>0</v>
      </c>
      <c r="E27" s="51">
        <v>0</v>
      </c>
      <c r="F27" s="51">
        <v>0</v>
      </c>
      <c r="G27" s="45"/>
      <c r="H27" s="45"/>
      <c r="I27" s="45"/>
      <c r="J27" s="45"/>
    </row>
    <row r="28" spans="1:10" x14ac:dyDescent="0.2">
      <c r="A28" s="45">
        <v>7360</v>
      </c>
      <c r="B28" s="45" t="s">
        <v>517</v>
      </c>
      <c r="C28" s="51">
        <v>0</v>
      </c>
      <c r="D28" s="51">
        <v>0</v>
      </c>
      <c r="E28" s="51">
        <v>0</v>
      </c>
      <c r="F28" s="51">
        <v>0</v>
      </c>
      <c r="G28" s="45"/>
      <c r="H28" s="45"/>
      <c r="I28" s="45"/>
      <c r="J28" s="45"/>
    </row>
    <row r="29" spans="1:10" x14ac:dyDescent="0.2">
      <c r="A29" s="45">
        <v>7410</v>
      </c>
      <c r="B29" s="45" t="s">
        <v>518</v>
      </c>
      <c r="C29" s="51">
        <v>0</v>
      </c>
      <c r="D29" s="51">
        <v>0</v>
      </c>
      <c r="E29" s="51">
        <v>0</v>
      </c>
      <c r="F29" s="51">
        <v>0</v>
      </c>
      <c r="G29" s="45"/>
      <c r="H29" s="45"/>
      <c r="I29" s="45"/>
      <c r="J29" s="45"/>
    </row>
    <row r="30" spans="1:10" x14ac:dyDescent="0.2">
      <c r="A30" s="45">
        <v>7420</v>
      </c>
      <c r="B30" s="45" t="s">
        <v>519</v>
      </c>
      <c r="C30" s="51">
        <v>0</v>
      </c>
      <c r="D30" s="51">
        <v>0</v>
      </c>
      <c r="E30" s="51">
        <v>0</v>
      </c>
      <c r="F30" s="51">
        <v>0</v>
      </c>
      <c r="G30" s="45"/>
      <c r="H30" s="45"/>
      <c r="I30" s="45"/>
      <c r="J30" s="45"/>
    </row>
    <row r="31" spans="1:10" x14ac:dyDescent="0.2">
      <c r="A31" s="45">
        <v>7510</v>
      </c>
      <c r="B31" s="45" t="s">
        <v>520</v>
      </c>
      <c r="C31" s="51">
        <v>0</v>
      </c>
      <c r="D31" s="51">
        <v>0</v>
      </c>
      <c r="E31" s="51">
        <v>0</v>
      </c>
      <c r="F31" s="51">
        <v>0</v>
      </c>
      <c r="G31" s="45"/>
      <c r="H31" s="45"/>
      <c r="I31" s="45"/>
      <c r="J31" s="45"/>
    </row>
    <row r="32" spans="1:10" x14ac:dyDescent="0.2">
      <c r="A32" s="45">
        <v>7520</v>
      </c>
      <c r="B32" s="45" t="s">
        <v>521</v>
      </c>
      <c r="C32" s="51">
        <v>0</v>
      </c>
      <c r="D32" s="51">
        <v>0</v>
      </c>
      <c r="E32" s="51">
        <v>0</v>
      </c>
      <c r="F32" s="51">
        <v>0</v>
      </c>
      <c r="G32" s="45"/>
      <c r="H32" s="45"/>
      <c r="I32" s="45"/>
      <c r="J32" s="45"/>
    </row>
    <row r="33" spans="1:10" x14ac:dyDescent="0.2">
      <c r="A33" s="45">
        <v>7610</v>
      </c>
      <c r="B33" s="45" t="s">
        <v>522</v>
      </c>
      <c r="C33" s="51">
        <v>0</v>
      </c>
      <c r="D33" s="51">
        <v>0</v>
      </c>
      <c r="E33" s="51">
        <v>0</v>
      </c>
      <c r="F33" s="51">
        <v>0</v>
      </c>
      <c r="G33" s="45"/>
      <c r="H33" s="45"/>
      <c r="I33" s="45"/>
      <c r="J33" s="45"/>
    </row>
    <row r="34" spans="1:10" x14ac:dyDescent="0.2">
      <c r="A34" s="45">
        <v>7620</v>
      </c>
      <c r="B34" s="45" t="s">
        <v>523</v>
      </c>
      <c r="C34" s="51">
        <v>0</v>
      </c>
      <c r="D34" s="51">
        <v>0</v>
      </c>
      <c r="E34" s="51">
        <v>0</v>
      </c>
      <c r="F34" s="51">
        <v>0</v>
      </c>
      <c r="G34" s="45"/>
      <c r="H34" s="45"/>
      <c r="I34" s="45"/>
      <c r="J34" s="45"/>
    </row>
    <row r="35" spans="1:10" x14ac:dyDescent="0.2">
      <c r="A35" s="45">
        <v>7630</v>
      </c>
      <c r="B35" s="45" t="s">
        <v>524</v>
      </c>
      <c r="C35" s="51">
        <v>0</v>
      </c>
      <c r="D35" s="51">
        <v>0</v>
      </c>
      <c r="E35" s="51">
        <v>0</v>
      </c>
      <c r="F35" s="51">
        <v>0</v>
      </c>
      <c r="G35" s="45"/>
      <c r="H35" s="45"/>
      <c r="I35" s="45"/>
      <c r="J35" s="45"/>
    </row>
    <row r="36" spans="1:10" x14ac:dyDescent="0.2">
      <c r="A36" s="45">
        <v>7640</v>
      </c>
      <c r="B36" s="45" t="s">
        <v>525</v>
      </c>
      <c r="C36" s="51">
        <v>0</v>
      </c>
      <c r="D36" s="51">
        <v>0</v>
      </c>
      <c r="E36" s="51">
        <v>0</v>
      </c>
      <c r="F36" s="51">
        <v>0</v>
      </c>
      <c r="G36" s="45"/>
      <c r="H36" s="45"/>
      <c r="I36" s="45"/>
      <c r="J36" s="45"/>
    </row>
    <row r="37" spans="1:10" s="56" customFormat="1" x14ac:dyDescent="0.2">
      <c r="A37" s="134">
        <v>8000</v>
      </c>
      <c r="B37" s="170" t="s">
        <v>602</v>
      </c>
      <c r="C37" s="135"/>
      <c r="D37" s="135"/>
      <c r="E37" s="135"/>
      <c r="F37" s="135"/>
      <c r="G37" s="135"/>
      <c r="H37" s="135"/>
      <c r="I37" s="135"/>
      <c r="J37" s="135"/>
    </row>
    <row r="38" spans="1:10" x14ac:dyDescent="0.2">
      <c r="A38" s="45"/>
      <c r="B38" s="45"/>
      <c r="C38" s="51"/>
      <c r="D38" s="51"/>
      <c r="E38" s="51"/>
      <c r="F38" s="51"/>
      <c r="G38" s="45"/>
      <c r="H38" s="45"/>
      <c r="I38" s="45"/>
      <c r="J38" s="45"/>
    </row>
    <row r="39" spans="1:10" x14ac:dyDescent="0.2">
      <c r="B39" s="203" t="s">
        <v>526</v>
      </c>
      <c r="C39" s="203"/>
      <c r="D39" s="51"/>
      <c r="E39" s="51"/>
      <c r="F39" s="51"/>
      <c r="G39" s="45"/>
      <c r="H39" s="45"/>
      <c r="I39" s="45"/>
      <c r="J39" s="45"/>
    </row>
    <row r="40" spans="1:10" x14ac:dyDescent="0.2">
      <c r="A40" s="45"/>
      <c r="B40" s="136" t="s">
        <v>433</v>
      </c>
      <c r="C40" s="137">
        <v>2026</v>
      </c>
      <c r="D40" s="51"/>
      <c r="E40" s="51"/>
      <c r="F40" s="51"/>
      <c r="G40" s="45"/>
      <c r="H40" s="45"/>
      <c r="I40" s="45"/>
      <c r="J40" s="45"/>
    </row>
    <row r="41" spans="1:10" x14ac:dyDescent="0.2">
      <c r="A41" s="45">
        <v>8110</v>
      </c>
      <c r="B41" s="138" t="s">
        <v>527</v>
      </c>
      <c r="C41" s="97">
        <v>1171231213.3</v>
      </c>
      <c r="D41" s="51"/>
      <c r="E41" s="51"/>
      <c r="F41" s="51"/>
      <c r="G41" s="45"/>
      <c r="H41" s="45"/>
      <c r="I41" s="45"/>
      <c r="J41" s="45"/>
    </row>
    <row r="42" spans="1:10" x14ac:dyDescent="0.2">
      <c r="A42" s="45">
        <v>8120</v>
      </c>
      <c r="B42" s="138" t="s">
        <v>528</v>
      </c>
      <c r="C42" s="97">
        <v>-904830416.23000002</v>
      </c>
      <c r="D42" s="51"/>
      <c r="E42" s="51"/>
      <c r="F42" s="51"/>
      <c r="G42" s="45"/>
      <c r="H42" s="45"/>
      <c r="I42" s="45"/>
      <c r="J42" s="45"/>
    </row>
    <row r="43" spans="1:10" x14ac:dyDescent="0.2">
      <c r="A43" s="45">
        <v>8130</v>
      </c>
      <c r="B43" s="138" t="s">
        <v>529</v>
      </c>
      <c r="C43" s="97">
        <v>82478243.420000002</v>
      </c>
      <c r="D43" s="51"/>
      <c r="E43" s="51"/>
      <c r="F43" s="51"/>
      <c r="G43" s="51"/>
      <c r="H43" s="45"/>
      <c r="I43" s="45"/>
      <c r="J43" s="45"/>
    </row>
    <row r="44" spans="1:10" x14ac:dyDescent="0.2">
      <c r="A44" s="45">
        <v>8140</v>
      </c>
      <c r="B44" s="138" t="s">
        <v>530</v>
      </c>
      <c r="C44" s="97">
        <v>-40307937.789999999</v>
      </c>
      <c r="D44" s="51"/>
      <c r="E44" s="51"/>
      <c r="F44" s="51"/>
      <c r="G44" s="45"/>
      <c r="H44" s="45"/>
      <c r="I44" s="45"/>
      <c r="J44" s="45"/>
    </row>
    <row r="45" spans="1:10" x14ac:dyDescent="0.2">
      <c r="A45" s="45">
        <v>8150</v>
      </c>
      <c r="B45" s="138" t="s">
        <v>531</v>
      </c>
      <c r="C45" s="97">
        <v>-308571102.69999999</v>
      </c>
      <c r="D45" s="51"/>
      <c r="E45" s="51"/>
      <c r="F45" s="51"/>
      <c r="G45" s="45"/>
      <c r="H45" s="45"/>
      <c r="I45" s="45"/>
      <c r="J45" s="45"/>
    </row>
    <row r="46" spans="1:10" x14ac:dyDescent="0.2">
      <c r="A46" s="45"/>
      <c r="B46" s="139"/>
      <c r="C46" s="140"/>
      <c r="D46" s="51"/>
      <c r="E46" s="51"/>
      <c r="F46" s="51"/>
      <c r="G46" s="45"/>
      <c r="H46" s="45"/>
      <c r="I46" s="45"/>
      <c r="J46" s="45"/>
    </row>
    <row r="47" spans="1:10" x14ac:dyDescent="0.2">
      <c r="A47" s="45"/>
      <c r="B47" s="141"/>
      <c r="C47" s="142"/>
      <c r="D47" s="51"/>
      <c r="E47" s="51"/>
      <c r="F47" s="51"/>
      <c r="G47" s="45"/>
      <c r="H47" s="45"/>
      <c r="I47" s="45"/>
      <c r="J47" s="45"/>
    </row>
    <row r="48" spans="1:10" x14ac:dyDescent="0.2">
      <c r="A48" s="45"/>
      <c r="B48" s="203" t="s">
        <v>532</v>
      </c>
      <c r="C48" s="203"/>
      <c r="D48" s="51"/>
      <c r="E48" s="45"/>
      <c r="F48" s="45"/>
      <c r="G48" s="45"/>
      <c r="H48" s="45"/>
      <c r="I48" s="45"/>
      <c r="J48" s="45"/>
    </row>
    <row r="49" spans="1:10" x14ac:dyDescent="0.2">
      <c r="A49" s="45"/>
      <c r="B49" s="143" t="s">
        <v>433</v>
      </c>
      <c r="C49" s="137">
        <v>2026</v>
      </c>
      <c r="D49" s="51"/>
      <c r="E49" s="45"/>
      <c r="F49" s="45"/>
      <c r="G49" s="45"/>
      <c r="H49" s="45"/>
      <c r="I49" s="45"/>
      <c r="J49" s="45"/>
    </row>
    <row r="50" spans="1:10" x14ac:dyDescent="0.2">
      <c r="A50" s="45">
        <v>8210</v>
      </c>
      <c r="B50" s="138" t="s">
        <v>533</v>
      </c>
      <c r="C50" s="144">
        <v>-1171231213.3</v>
      </c>
      <c r="D50" s="51"/>
      <c r="E50" s="51"/>
      <c r="F50" s="45"/>
      <c r="G50" s="45"/>
      <c r="H50" s="45"/>
      <c r="I50" s="45"/>
      <c r="J50" s="45"/>
    </row>
    <row r="51" spans="1:10" x14ac:dyDescent="0.2">
      <c r="A51" s="45">
        <v>8220</v>
      </c>
      <c r="B51" s="138" t="s">
        <v>534</v>
      </c>
      <c r="C51" s="144">
        <v>947759642.54999995</v>
      </c>
      <c r="D51" s="51"/>
      <c r="E51" s="145"/>
      <c r="F51" s="146"/>
      <c r="G51" s="45"/>
      <c r="H51" s="45"/>
      <c r="I51" s="45"/>
      <c r="J51" s="45"/>
    </row>
    <row r="52" spans="1:10" x14ac:dyDescent="0.2">
      <c r="A52" s="45">
        <v>8230</v>
      </c>
      <c r="B52" s="138" t="s">
        <v>535</v>
      </c>
      <c r="C52" s="144">
        <v>-82466833.420000002</v>
      </c>
      <c r="D52" s="51"/>
      <c r="E52" s="146"/>
      <c r="F52" s="146"/>
      <c r="G52" s="145"/>
      <c r="H52" s="45"/>
      <c r="I52" s="45"/>
      <c r="J52" s="45"/>
    </row>
    <row r="53" spans="1:10" x14ac:dyDescent="0.2">
      <c r="A53" s="45">
        <v>8240</v>
      </c>
      <c r="B53" s="138" t="s">
        <v>536</v>
      </c>
      <c r="C53" s="144">
        <v>56506878.420000002</v>
      </c>
      <c r="D53" s="51"/>
      <c r="E53" s="45"/>
      <c r="F53" s="45"/>
      <c r="G53" s="45"/>
      <c r="H53" s="45"/>
      <c r="I53" s="45"/>
      <c r="J53" s="45"/>
    </row>
    <row r="54" spans="1:10" x14ac:dyDescent="0.2">
      <c r="A54" s="45">
        <v>8250</v>
      </c>
      <c r="B54" s="138" t="s">
        <v>537</v>
      </c>
      <c r="C54" s="144">
        <v>3748469.9</v>
      </c>
      <c r="D54" s="51"/>
      <c r="E54" s="45"/>
      <c r="F54" s="45"/>
      <c r="G54" s="45"/>
      <c r="H54" s="45"/>
      <c r="I54" s="45"/>
      <c r="J54" s="45"/>
    </row>
    <row r="55" spans="1:10" x14ac:dyDescent="0.2">
      <c r="A55" s="45">
        <v>8260</v>
      </c>
      <c r="B55" s="138" t="s">
        <v>538</v>
      </c>
      <c r="C55" s="144">
        <v>325653.68</v>
      </c>
      <c r="D55" s="51"/>
      <c r="E55" s="45"/>
      <c r="F55" s="45"/>
      <c r="G55" s="45"/>
      <c r="H55" s="45"/>
      <c r="I55" s="45"/>
      <c r="J55" s="45"/>
    </row>
    <row r="56" spans="1:10" x14ac:dyDescent="0.2">
      <c r="A56" s="45">
        <v>8270</v>
      </c>
      <c r="B56" s="138" t="s">
        <v>539</v>
      </c>
      <c r="C56" s="144">
        <v>245357402.16999999</v>
      </c>
      <c r="D56" s="51"/>
      <c r="E56" s="45"/>
      <c r="F56" s="45"/>
      <c r="G56" s="45"/>
      <c r="H56" s="45"/>
      <c r="I56" s="45"/>
      <c r="J56" s="45"/>
    </row>
    <row r="57" spans="1:10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">
      <c r="A58" s="45"/>
      <c r="B58" s="27" t="s">
        <v>206</v>
      </c>
      <c r="C58" s="45"/>
      <c r="D58" s="45"/>
      <c r="E58" s="45"/>
      <c r="F58" s="45"/>
      <c r="G58" s="45"/>
      <c r="H58" s="45"/>
      <c r="I58" s="45"/>
      <c r="J58" s="45"/>
    </row>
    <row r="59" spans="1:10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">
      <c r="A62" s="45"/>
      <c r="B62" s="147"/>
      <c r="C62" s="45"/>
      <c r="D62" s="147"/>
      <c r="E62" s="45"/>
      <c r="F62" s="45"/>
      <c r="G62" s="45"/>
      <c r="H62" s="45"/>
      <c r="I62" s="45"/>
      <c r="J62" s="45"/>
    </row>
    <row r="63" spans="1:10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"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"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">
      <c r="B72" s="45"/>
      <c r="C72" s="45"/>
      <c r="D72" s="45"/>
      <c r="E72" s="45"/>
      <c r="F72" s="45"/>
      <c r="G72" s="45"/>
    </row>
    <row r="73" spans="1:10" x14ac:dyDescent="0.2">
      <c r="B73" s="45"/>
      <c r="C73" s="45"/>
      <c r="D73" s="45"/>
      <c r="E73" s="45"/>
      <c r="F73" s="45"/>
      <c r="G73" s="45"/>
    </row>
    <row r="74" spans="1:10" x14ac:dyDescent="0.2">
      <c r="B74" s="45"/>
      <c r="C74" s="45"/>
      <c r="D74" s="45"/>
      <c r="E74" s="45"/>
      <c r="F74" s="45"/>
      <c r="G74" s="45"/>
    </row>
    <row r="75" spans="1:10" x14ac:dyDescent="0.2">
      <c r="B75" s="45"/>
      <c r="C75" s="45"/>
      <c r="D75" s="45"/>
      <c r="E75" s="45"/>
      <c r="F75" s="45"/>
      <c r="G75" s="45"/>
    </row>
    <row r="76" spans="1:10" x14ac:dyDescent="0.2">
      <c r="B76" s="45"/>
      <c r="C76" s="45"/>
      <c r="D76" s="45"/>
      <c r="E76" s="45"/>
      <c r="F76" s="45"/>
      <c r="G76" s="45"/>
    </row>
    <row r="77" spans="1:10" x14ac:dyDescent="0.2">
      <c r="B77" s="45"/>
      <c r="C77" s="45"/>
      <c r="D77" s="45"/>
      <c r="E77" s="45"/>
      <c r="F77" s="45"/>
      <c r="G77" s="45"/>
    </row>
    <row r="78" spans="1:10" x14ac:dyDescent="0.2">
      <c r="B78" s="45"/>
      <c r="C78" s="45"/>
      <c r="D78" s="45"/>
      <c r="E78" s="45"/>
      <c r="F78" s="45"/>
      <c r="G78" s="45"/>
    </row>
    <row r="79" spans="1:10" x14ac:dyDescent="0.2">
      <c r="B79" s="45"/>
      <c r="C79" s="45"/>
      <c r="D79" s="45"/>
      <c r="E79" s="45"/>
      <c r="F79" s="45"/>
      <c r="G79" s="45"/>
    </row>
    <row r="80" spans="1:10" x14ac:dyDescent="0.2">
      <c r="B80" s="45"/>
      <c r="C80" s="45"/>
      <c r="D80" s="45"/>
      <c r="E80" s="45"/>
      <c r="F80" s="45"/>
      <c r="G80" s="45"/>
    </row>
    <row r="81" spans="2:7" x14ac:dyDescent="0.2">
      <c r="B81" s="45"/>
      <c r="C81" s="45"/>
      <c r="D81" s="45"/>
      <c r="E81" s="45"/>
      <c r="F81" s="45"/>
      <c r="G81" s="45"/>
    </row>
    <row r="82" spans="2:7" x14ac:dyDescent="0.2">
      <c r="B82" s="45"/>
      <c r="C82" s="45"/>
      <c r="D82" s="45"/>
      <c r="E82" s="45"/>
      <c r="F82" s="45"/>
      <c r="G82" s="45"/>
    </row>
    <row r="83" spans="2:7" x14ac:dyDescent="0.2">
      <c r="B83" s="45"/>
      <c r="C83" s="45"/>
      <c r="D83" s="45"/>
      <c r="E83" s="45"/>
      <c r="F83" s="45"/>
      <c r="G83" s="45"/>
    </row>
    <row r="84" spans="2:7" x14ac:dyDescent="0.2">
      <c r="B84" s="45"/>
      <c r="C84" s="45"/>
      <c r="D84" s="45"/>
      <c r="E84" s="45"/>
      <c r="F84" s="45"/>
      <c r="G84" s="45"/>
    </row>
    <row r="85" spans="2:7" x14ac:dyDescent="0.2">
      <c r="B85" s="45"/>
      <c r="C85" s="45"/>
      <c r="D85" s="45"/>
      <c r="E85" s="45"/>
      <c r="F85" s="45"/>
      <c r="G85" s="45"/>
    </row>
    <row r="86" spans="2:7" x14ac:dyDescent="0.2">
      <c r="B86" s="45"/>
      <c r="C86" s="45"/>
      <c r="D86" s="45"/>
      <c r="E86" s="45"/>
      <c r="F86" s="45"/>
      <c r="G86" s="45"/>
    </row>
    <row r="87" spans="2:7" x14ac:dyDescent="0.2">
      <c r="B87" s="45"/>
      <c r="C87" s="45"/>
      <c r="D87" s="45"/>
      <c r="E87" s="45"/>
      <c r="F87" s="45"/>
      <c r="G87" s="45"/>
    </row>
    <row r="88" spans="2:7" x14ac:dyDescent="0.2">
      <c r="B88" s="45"/>
      <c r="C88" s="45"/>
      <c r="D88" s="45"/>
      <c r="E88" s="45"/>
      <c r="F88" s="45"/>
      <c r="G88" s="45"/>
    </row>
    <row r="89" spans="2:7" x14ac:dyDescent="0.2">
      <c r="B89" s="45"/>
      <c r="C89" s="45"/>
      <c r="D89" s="45"/>
      <c r="E89" s="45"/>
      <c r="F89" s="45"/>
      <c r="G89" s="45"/>
    </row>
    <row r="90" spans="2:7" x14ac:dyDescent="0.2">
      <c r="B90" s="45"/>
      <c r="C90" s="45"/>
      <c r="D90" s="45"/>
      <c r="E90" s="45"/>
      <c r="F90" s="45"/>
      <c r="G90" s="45"/>
    </row>
    <row r="91" spans="2:7" x14ac:dyDescent="0.2">
      <c r="B91" s="45"/>
      <c r="C91" s="45"/>
      <c r="D91" s="45"/>
      <c r="E91" s="45"/>
      <c r="F91" s="45"/>
      <c r="G91" s="45"/>
    </row>
    <row r="92" spans="2:7" x14ac:dyDescent="0.2">
      <c r="B92" s="45"/>
      <c r="C92" s="45"/>
      <c r="D92" s="45"/>
      <c r="E92" s="45"/>
      <c r="F92" s="45"/>
      <c r="G92" s="45"/>
    </row>
    <row r="93" spans="2:7" x14ac:dyDescent="0.2">
      <c r="B93" s="45"/>
      <c r="C93" s="45"/>
      <c r="D93" s="45"/>
      <c r="E93" s="45"/>
      <c r="F93" s="45"/>
      <c r="G93" s="45"/>
    </row>
    <row r="94" spans="2:7" x14ac:dyDescent="0.2">
      <c r="B94" s="45"/>
      <c r="C94" s="45"/>
      <c r="D94" s="45"/>
      <c r="E94" s="45"/>
      <c r="F94" s="45"/>
      <c r="G94" s="45"/>
    </row>
    <row r="95" spans="2:7" x14ac:dyDescent="0.2">
      <c r="B95" s="45"/>
      <c r="C95" s="45"/>
      <c r="D95" s="45"/>
      <c r="E95" s="45"/>
      <c r="F95" s="45"/>
      <c r="G95" s="45"/>
    </row>
    <row r="96" spans="2:7" x14ac:dyDescent="0.2">
      <c r="B96" s="45"/>
      <c r="C96" s="45"/>
      <c r="D96" s="45"/>
      <c r="E96" s="45"/>
      <c r="F96" s="45"/>
      <c r="G96" s="45"/>
    </row>
    <row r="97" spans="2:7" x14ac:dyDescent="0.2">
      <c r="B97" s="45"/>
      <c r="C97" s="45"/>
      <c r="D97" s="45"/>
      <c r="E97" s="45"/>
      <c r="F97" s="45"/>
      <c r="G97" s="45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0866141732283472" right="0.31496062992125984" top="0.55118110236220474" bottom="0.55118110236220474" header="0.31496062992125984" footer="0.31496062992125984"/>
  <pageSetup scale="65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2026-04-29T00:03:49Z</cp:lastPrinted>
  <dcterms:created xsi:type="dcterms:W3CDTF">2026-04-23T21:52:07Z</dcterms:created>
  <dcterms:modified xsi:type="dcterms:W3CDTF">2026-04-29T00:05:39Z</dcterms:modified>
</cp:coreProperties>
</file>