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E86878C4-741F-44E7-94CC-C104B5D8021E}" xr6:coauthVersionLast="47" xr6:coauthVersionMax="47" xr10:uidLastSave="{00000000-0000-0000-0000-000000000000}"/>
  <bookViews>
    <workbookView xWindow="-120" yWindow="-120" windowWidth="29040" windowHeight="15720" activeTab="6" xr2:uid="{72AD4B60-A96A-4EC0-9846-47D2C1F5CADB}"/>
  </bookViews>
  <sheets>
    <sheet name="not1" sheetId="1" r:id="rId1"/>
    <sheet name="not2" sheetId="2" r:id="rId2"/>
    <sheet name="not3" sheetId="3" r:id="rId3"/>
    <sheet name="not4" sheetId="4" r:id="rId4"/>
    <sheet name="not5" sheetId="5" r:id="rId5"/>
    <sheet name="not6 " sheetId="6" r:id="rId6"/>
    <sheet name="not7" sheetId="7" r:id="rId7"/>
  </sheets>
  <externalReferences>
    <externalReference r:id="rId8"/>
    <externalReference r:id="rId9"/>
  </externalReferences>
  <definedNames>
    <definedName name="_xlnm.Print_Area" localSheetId="0">'not1'!$A$1:$F$220</definedName>
    <definedName name="_xlnm.Print_Area" localSheetId="1">'not2'!$A$1:$K$176</definedName>
    <definedName name="_xlnm.Print_Area" localSheetId="2">'not3'!$A$1:$F$35</definedName>
    <definedName name="_xlnm.Print_Area" localSheetId="3">'not4'!$A$1:$F$153</definedName>
    <definedName name="_xlnm.Print_Area" localSheetId="4">'not5'!$A$1:$D$29</definedName>
    <definedName name="_xlnm.Print_Area" localSheetId="5">'not6 '!$A$1:$D$47</definedName>
    <definedName name="_xlnm.Print_Area" localSheetId="6">'not7'!$A$1:$J$62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7" l="1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A4" i="7"/>
  <c r="C31" i="6"/>
  <c r="C40" i="6" s="1"/>
  <c r="C8" i="6"/>
  <c r="D6" i="6"/>
  <c r="C16" i="5"/>
  <c r="C8" i="5"/>
  <c r="C21" i="5" s="1"/>
  <c r="D6" i="5"/>
  <c r="D135" i="4"/>
  <c r="C135" i="4"/>
  <c r="D127" i="4"/>
  <c r="C127" i="4"/>
  <c r="D125" i="4"/>
  <c r="C125" i="4"/>
  <c r="D123" i="4"/>
  <c r="C123" i="4"/>
  <c r="D117" i="4"/>
  <c r="D113" i="4" s="1"/>
  <c r="D112" i="4" s="1"/>
  <c r="C117" i="4"/>
  <c r="D114" i="4"/>
  <c r="C114" i="4"/>
  <c r="C113" i="4" s="1"/>
  <c r="C112" i="4" s="1"/>
  <c r="D110" i="4"/>
  <c r="D109" i="4" s="1"/>
  <c r="C110" i="4"/>
  <c r="C109" i="4" s="1"/>
  <c r="D104" i="4"/>
  <c r="D103" i="4" s="1"/>
  <c r="C104" i="4"/>
  <c r="C103" i="4" s="1"/>
  <c r="D97" i="4"/>
  <c r="C97" i="4"/>
  <c r="D95" i="4"/>
  <c r="C95" i="4"/>
  <c r="C94" i="4" s="1"/>
  <c r="D94" i="4"/>
  <c r="D66" i="4"/>
  <c r="C66" i="4"/>
  <c r="D63" i="4"/>
  <c r="C63" i="4"/>
  <c r="D61" i="4"/>
  <c r="C61" i="4"/>
  <c r="D59" i="4"/>
  <c r="C59" i="4"/>
  <c r="D57" i="4"/>
  <c r="C57" i="4"/>
  <c r="D55" i="4"/>
  <c r="C55" i="4"/>
  <c r="D51" i="4"/>
  <c r="D50" i="4" s="1"/>
  <c r="C51" i="4"/>
  <c r="C50" i="4" s="1"/>
  <c r="D38" i="4"/>
  <c r="C38" i="4"/>
  <c r="D29" i="4"/>
  <c r="C29" i="4"/>
  <c r="D21" i="4"/>
  <c r="C21" i="4"/>
  <c r="D16" i="4"/>
  <c r="C16" i="4"/>
  <c r="C211" i="1"/>
  <c r="C200" i="1"/>
  <c r="C194" i="1"/>
  <c r="C191" i="1"/>
  <c r="C182" i="1"/>
  <c r="C178" i="1"/>
  <c r="C176" i="1"/>
  <c r="C173" i="1"/>
  <c r="C170" i="1"/>
  <c r="C167" i="1"/>
  <c r="C163" i="1"/>
  <c r="C160" i="1"/>
  <c r="C157" i="1"/>
  <c r="C156" i="1" s="1"/>
  <c r="C153" i="1"/>
  <c r="C147" i="1"/>
  <c r="C145" i="1"/>
  <c r="C142" i="1"/>
  <c r="C138" i="1"/>
  <c r="C133" i="1"/>
  <c r="C130" i="1"/>
  <c r="C127" i="1"/>
  <c r="C124" i="1"/>
  <c r="C113" i="1"/>
  <c r="C103" i="1"/>
  <c r="C96" i="1"/>
  <c r="C10" i="1"/>
  <c r="C9" i="1" s="1"/>
  <c r="C44" i="4" l="1"/>
  <c r="C54" i="4"/>
  <c r="D44" i="4"/>
  <c r="D54" i="4"/>
  <c r="D49" i="4" s="1"/>
  <c r="D145" i="4" s="1"/>
  <c r="C181" i="1"/>
  <c r="C49" i="4"/>
  <c r="C145" i="4" s="1"/>
  <c r="C95" i="1"/>
  <c r="C123" i="1"/>
  <c r="C210" i="1"/>
  <c r="C166" i="1"/>
  <c r="C94" i="1" l="1"/>
  <c r="D166" i="1" s="1"/>
  <c r="D123" i="1" l="1"/>
  <c r="D210" i="1"/>
  <c r="D212" i="1"/>
  <c r="D206" i="1"/>
  <c r="D199" i="1"/>
  <c r="D192" i="1"/>
  <c r="D185" i="1"/>
  <c r="D179" i="1"/>
  <c r="D162" i="1"/>
  <c r="D150" i="1"/>
  <c r="D144" i="1"/>
  <c r="D131" i="1"/>
  <c r="D125" i="1"/>
  <c r="D119" i="1"/>
  <c r="D112" i="1"/>
  <c r="D104" i="1"/>
  <c r="D97" i="1"/>
  <c r="D175" i="1"/>
  <c r="D152" i="1"/>
  <c r="D121" i="1"/>
  <c r="D205" i="1"/>
  <c r="D198" i="1"/>
  <c r="D184" i="1"/>
  <c r="D161" i="1"/>
  <c r="D149" i="1"/>
  <c r="D143" i="1"/>
  <c r="D137" i="1"/>
  <c r="D118" i="1"/>
  <c r="D111" i="1"/>
  <c r="D106" i="1"/>
  <c r="D193" i="1"/>
  <c r="D168" i="1"/>
  <c r="D204" i="1"/>
  <c r="D197" i="1"/>
  <c r="D183" i="1"/>
  <c r="D172" i="1"/>
  <c r="D160" i="1"/>
  <c r="D155" i="1"/>
  <c r="D148" i="1"/>
  <c r="D142" i="1"/>
  <c r="D136" i="1"/>
  <c r="D117" i="1"/>
  <c r="D110" i="1"/>
  <c r="D169" i="1"/>
  <c r="D186" i="1"/>
  <c r="D132" i="1"/>
  <c r="D203" i="1"/>
  <c r="D196" i="1"/>
  <c r="D190" i="1"/>
  <c r="D177" i="1"/>
  <c r="D171" i="1"/>
  <c r="D154" i="1"/>
  <c r="D135" i="1"/>
  <c r="D129" i="1"/>
  <c r="D116" i="1"/>
  <c r="D109" i="1"/>
  <c r="D102" i="1"/>
  <c r="D187" i="1"/>
  <c r="D139" i="1"/>
  <c r="D207" i="1"/>
  <c r="D174" i="1"/>
  <c r="D138" i="1"/>
  <c r="D120" i="1"/>
  <c r="D202" i="1"/>
  <c r="D195" i="1"/>
  <c r="D189" i="1"/>
  <c r="D165" i="1"/>
  <c r="D159" i="1"/>
  <c r="D141" i="1"/>
  <c r="D134" i="1"/>
  <c r="D128" i="1"/>
  <c r="D115" i="1"/>
  <c r="D108" i="1"/>
  <c r="D101" i="1"/>
  <c r="D99" i="1"/>
  <c r="D180" i="1"/>
  <c r="D151" i="1"/>
  <c r="D126" i="1"/>
  <c r="D105" i="1"/>
  <c r="D209" i="1"/>
  <c r="D201" i="1"/>
  <c r="D188" i="1"/>
  <c r="D164" i="1"/>
  <c r="D158" i="1"/>
  <c r="D146" i="1"/>
  <c r="D140" i="1"/>
  <c r="D122" i="1"/>
  <c r="D114" i="1"/>
  <c r="D107" i="1"/>
  <c r="D100" i="1"/>
  <c r="D98" i="1"/>
  <c r="D208" i="1"/>
  <c r="D145" i="1"/>
  <c r="D182" i="1"/>
  <c r="D133" i="1"/>
  <c r="D178" i="1"/>
  <c r="D96" i="1"/>
  <c r="D163" i="1"/>
  <c r="D170" i="1"/>
  <c r="D194" i="1"/>
  <c r="D127" i="1"/>
  <c r="D103" i="1"/>
  <c r="D173" i="1"/>
  <c r="D113" i="1"/>
  <c r="D167" i="1"/>
  <c r="D157" i="1"/>
  <c r="D156" i="1"/>
  <c r="D176" i="1"/>
  <c r="D147" i="1"/>
  <c r="D181" i="1"/>
  <c r="D211" i="1"/>
  <c r="D200" i="1"/>
  <c r="D191" i="1"/>
  <c r="D124" i="1"/>
  <c r="D153" i="1"/>
  <c r="D130" i="1"/>
  <c r="D95" i="1"/>
</calcChain>
</file>

<file path=xl/sharedStrings.xml><?xml version="1.0" encoding="utf-8"?>
<sst xmlns="http://schemas.openxmlformats.org/spreadsheetml/2006/main" count="791" uniqueCount="542">
  <si>
    <t>SISTEMA AVANZADO DE BACHILLERATO Y EDUCACION SUPERIOR EN EL ESTADO DE GTO.</t>
  </si>
  <si>
    <t>Ejercicio:</t>
  </si>
  <si>
    <t>Notas de Desglose Estado de Actividades</t>
  </si>
  <si>
    <t>Periodicidad:</t>
  </si>
  <si>
    <t>Trimestral</t>
  </si>
  <si>
    <t>Del 1 de Enero al 31 de Marzo de 2025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</si>
  <si>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</si>
  <si>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</si>
  <si>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</si>
  <si>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</si>
  <si>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</si>
  <si>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</si>
  <si>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</si>
  <si>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</si>
  <si>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</si>
  <si>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</si>
  <si>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</si>
  <si>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</si>
  <si>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</si>
  <si>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</si>
  <si>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</si>
  <si>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</si>
  <si>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</si>
  <si>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</si>
  <si>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</si>
  <si>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</si>
  <si>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</si>
  <si>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</si>
  <si>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</si>
  <si>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</si>
  <si>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</si>
  <si>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</si>
  <si>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</si>
  <si>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</si>
  <si>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</si>
  <si>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</si>
  <si>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</si>
  <si>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</si>
  <si>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</si>
  <si>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</si>
  <si>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</si>
  <si>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</si>
  <si>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</si>
  <si>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</si>
  <si>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</si>
  <si>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</si>
  <si>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</si>
  <si>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</si>
  <si>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</si>
  <si>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</si>
  <si>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</si>
  <si>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</si>
  <si>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</si>
  <si>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</si>
  <si>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</si>
  <si>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</si>
  <si>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</si>
  <si>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</si>
  <si>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</si>
  <si>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</si>
  <si>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</si>
  <si>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</si>
  <si>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</si>
  <si>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</si>
  <si>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</si>
  <si>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</si>
  <si>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</si>
  <si>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</si>
  <si>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</si>
  <si>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</si>
  <si>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</si>
  <si>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</si>
  <si>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</si>
  <si>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</si>
  <si>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</si>
  <si>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</si>
  <si>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</si>
  <si>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</si>
  <si>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</si>
  <si>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</si>
  <si>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</si>
  <si>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</si>
  <si>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</si>
  <si>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</si>
  <si>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</si>
  <si>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</si>
  <si>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</si>
  <si>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</si>
  <si>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</si>
  <si>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</si>
  <si>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</si>
  <si>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</si>
  <si>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</si>
  <si>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</si>
  <si>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</si>
  <si>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</si>
  <si>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</si>
  <si>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</si>
  <si>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</si>
  <si>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</si>
  <si>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</si>
  <si>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</si>
  <si>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</si>
  <si>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</si>
  <si>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</si>
  <si>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</si>
  <si>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</si>
  <si>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</si>
  <si>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</si>
  <si>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</si>
  <si>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</si>
  <si>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</si>
  <si>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</si>
  <si>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</si>
  <si>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</si>
  <si>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</si>
  <si>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</si>
  <si>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</si>
  <si>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</si>
  <si>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</si>
  <si>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</si>
  <si>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</si>
  <si>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</si>
  <si>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</si>
  <si>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</si>
  <si>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</si>
  <si>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</si>
  <si>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</si>
  <si>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</si>
  <si>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</si>
  <si>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</si>
  <si>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</si>
  <si>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</si>
  <si>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</si>
  <si>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</si>
  <si>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</si>
  <si>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</si>
  <si>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</si>
  <si>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</si>
  <si>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</si>
  <si>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</si>
  <si>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</si>
  <si>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</si>
  <si>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</si>
  <si>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</si>
  <si>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</si>
  <si>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</si>
  <si>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</si>
  <si>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</si>
  <si>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</si>
  <si>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</si>
  <si>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</si>
  <si>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</si>
  <si>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</si>
  <si>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</si>
  <si>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</si>
  <si>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</si>
  <si>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</si>
  <si>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</si>
  <si>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</si>
  <si>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</si>
  <si>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</si>
  <si>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</si>
  <si>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</si>
  <si>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</si>
  <si>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</si>
  <si>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</si>
  <si>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</si>
  <si>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</si>
  <si>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</si>
  <si>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</si>
  <si>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</si>
  <si>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</si>
  <si>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</si>
  <si>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</si>
  <si>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</si>
  <si>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</si>
  <si>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</si>
  <si>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</si>
  <si>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</si>
  <si>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</si>
  <si>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</si>
  <si>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</si>
  <si>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</si>
  <si>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</si>
  <si>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</si>
  <si>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</si>
  <si>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</si>
  <si>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</si>
  <si>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</si>
  <si>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</si>
  <si>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</si>
  <si>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</si>
  <si>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</si>
  <si>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</si>
  <si>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</si>
  <si>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</si>
  <si>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</si>
  <si>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</si>
  <si>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</si>
  <si>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</si>
  <si>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</si>
  <si>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</si>
  <si>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</si>
  <si>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</si>
  <si>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</si>
  <si>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</si>
  <si>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</si>
  <si>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</si>
  <si>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</si>
  <si>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</si>
  <si>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</si>
  <si>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</si>
  <si>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</si>
  <si>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</si>
  <si>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</si>
  <si>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</si>
  <si>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</si>
  <si>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</si>
  <si>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</si>
  <si>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</si>
  <si>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</si>
  <si>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</si>
  <si>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</si>
  <si>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</si>
  <si>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</si>
  <si>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</si>
  <si>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</si>
  <si>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</si>
  <si>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</si>
  <si>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</si>
  <si>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Contrato en recisión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</si>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</sst>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5" fillId="0" borderId="0" xfId="2" applyFont="1"/>
    <xf numFmtId="0" fontId="6" fillId="3" borderId="0" xfId="3" applyFont="1" applyFill="1"/>
    <xf numFmtId="0" fontId="7" fillId="4" borderId="0" xfId="3" applyFont="1" applyFill="1"/>
    <xf numFmtId="0" fontId="7" fillId="4" borderId="0" xfId="3" applyFont="1" applyFill="1" applyAlignment="1">
      <alignment horizontal="center"/>
    </xf>
    <xf numFmtId="0" fontId="7" fillId="4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/>
    <xf numFmtId="4" fontId="4" fillId="0" borderId="0" xfId="3" applyNumberFormat="1" applyFont="1"/>
    <xf numFmtId="9" fontId="8" fillId="0" borderId="0" xfId="1" applyFont="1"/>
    <xf numFmtId="0" fontId="5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/>
    <xf numFmtId="4" fontId="8" fillId="0" borderId="0" xfId="3" applyNumberFormat="1" applyFont="1"/>
    <xf numFmtId="0" fontId="8" fillId="0" borderId="0" xfId="3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9" fontId="4" fillId="0" borderId="0" xfId="3" applyNumberFormat="1" applyFont="1"/>
    <xf numFmtId="9" fontId="8" fillId="0" borderId="0" xfId="3" applyNumberFormat="1" applyFont="1"/>
    <xf numFmtId="0" fontId="5" fillId="5" borderId="0" xfId="2" applyFont="1" applyFill="1"/>
    <xf numFmtId="0" fontId="9" fillId="5" borderId="0" xfId="0" applyFont="1" applyFill="1"/>
    <xf numFmtId="0" fontId="5" fillId="5" borderId="0" xfId="2" applyFont="1" applyFill="1" applyAlignment="1">
      <alignment vertical="center"/>
    </xf>
    <xf numFmtId="0" fontId="7" fillId="4" borderId="0" xfId="2" applyFont="1" applyFill="1"/>
    <xf numFmtId="0" fontId="5" fillId="0" borderId="0" xfId="2" applyFont="1" applyAlignment="1">
      <alignment horizontal="center"/>
    </xf>
    <xf numFmtId="4" fontId="5" fillId="0" borderId="0" xfId="2" applyNumberFormat="1" applyFont="1"/>
    <xf numFmtId="4" fontId="5" fillId="6" borderId="0" xfId="2" applyNumberFormat="1" applyFont="1" applyFill="1"/>
    <xf numFmtId="0" fontId="7" fillId="7" borderId="0" xfId="2" applyFont="1" applyFill="1"/>
    <xf numFmtId="0" fontId="6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5" fillId="5" borderId="0" xfId="0" applyFont="1" applyFill="1"/>
    <xf numFmtId="0" fontId="3" fillId="2" borderId="0" xfId="4" applyFont="1" applyFill="1" applyAlignment="1">
      <alignment horizontal="right" vertical="center"/>
    </xf>
    <xf numFmtId="0" fontId="4" fillId="2" borderId="0" xfId="4" applyFont="1" applyFill="1" applyAlignment="1">
      <alignment horizontal="left" vertical="center"/>
    </xf>
    <xf numFmtId="0" fontId="5" fillId="0" borderId="0" xfId="4" applyFont="1"/>
    <xf numFmtId="0" fontId="6" fillId="3" borderId="0" xfId="4" applyFont="1" applyFill="1" applyAlignment="1">
      <alignment horizontal="center" vertical="center"/>
    </xf>
    <xf numFmtId="0" fontId="6" fillId="3" borderId="0" xfId="4" applyFont="1" applyFill="1"/>
    <xf numFmtId="0" fontId="7" fillId="4" borderId="0" xfId="4" applyFont="1" applyFill="1"/>
    <xf numFmtId="0" fontId="5" fillId="0" borderId="0" xfId="4" applyFont="1" applyAlignment="1">
      <alignment horizontal="center"/>
    </xf>
    <xf numFmtId="4" fontId="5" fillId="0" borderId="0" xfId="4" applyNumberFormat="1" applyFont="1"/>
    <xf numFmtId="0" fontId="5" fillId="5" borderId="0" xfId="4" applyFont="1" applyFill="1"/>
    <xf numFmtId="0" fontId="5" fillId="0" borderId="0" xfId="4" applyFont="1" applyAlignment="1">
      <alignment vertical="center"/>
    </xf>
    <xf numFmtId="0" fontId="6" fillId="5" borderId="0" xfId="4" applyFont="1" applyFill="1"/>
    <xf numFmtId="0" fontId="7" fillId="4" borderId="0" xfId="4" applyFont="1" applyFill="1" applyAlignment="1">
      <alignment horizontal="center"/>
    </xf>
    <xf numFmtId="0" fontId="7" fillId="5" borderId="0" xfId="4" applyFont="1" applyFill="1"/>
    <xf numFmtId="0" fontId="5" fillId="5" borderId="0" xfId="4" applyFont="1" applyFill="1" applyAlignment="1">
      <alignment horizontal="center"/>
    </xf>
    <xf numFmtId="0" fontId="3" fillId="5" borderId="0" xfId="4" applyFont="1" applyFill="1" applyAlignment="1">
      <alignment horizontal="center"/>
    </xf>
    <xf numFmtId="0" fontId="3" fillId="5" borderId="0" xfId="4" applyFont="1" applyFill="1"/>
    <xf numFmtId="4" fontId="3" fillId="5" borderId="0" xfId="4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" fontId="3" fillId="5" borderId="0" xfId="0" applyNumberFormat="1" applyFont="1" applyFill="1"/>
    <xf numFmtId="0" fontId="5" fillId="5" borderId="0" xfId="0" applyFont="1" applyFill="1" applyAlignment="1">
      <alignment horizontal="center"/>
    </xf>
    <xf numFmtId="4" fontId="5" fillId="5" borderId="0" xfId="0" applyNumberFormat="1" applyFont="1" applyFill="1"/>
    <xf numFmtId="0" fontId="3" fillId="5" borderId="0" xfId="4" applyFont="1" applyFill="1" applyAlignment="1">
      <alignment horizontal="left" indent="1"/>
    </xf>
    <xf numFmtId="4" fontId="3" fillId="0" borderId="0" xfId="4" applyNumberFormat="1" applyFont="1"/>
    <xf numFmtId="0" fontId="3" fillId="5" borderId="0" xfId="5" applyFont="1" applyFill="1" applyAlignment="1">
      <alignment horizontal="center"/>
    </xf>
    <xf numFmtId="0" fontId="3" fillId="5" borderId="0" xfId="5" applyFont="1" applyFill="1"/>
    <xf numFmtId="4" fontId="3" fillId="5" borderId="0" xfId="6" applyNumberFormat="1" applyFont="1" applyFill="1"/>
    <xf numFmtId="0" fontId="10" fillId="5" borderId="0" xfId="0" applyFont="1" applyFill="1"/>
    <xf numFmtId="0" fontId="5" fillId="5" borderId="0" xfId="5" applyFont="1" applyFill="1" applyAlignment="1">
      <alignment horizontal="center"/>
    </xf>
    <xf numFmtId="0" fontId="5" fillId="5" borderId="0" xfId="5" applyFont="1" applyFill="1"/>
    <xf numFmtId="4" fontId="5" fillId="5" borderId="0" xfId="6" applyNumberFormat="1" applyFont="1" applyFill="1"/>
    <xf numFmtId="4" fontId="5" fillId="5" borderId="0" xfId="4" applyNumberFormat="1" applyFont="1" applyFill="1"/>
    <xf numFmtId="0" fontId="4" fillId="5" borderId="0" xfId="4" applyFont="1" applyFill="1"/>
    <xf numFmtId="0" fontId="4" fillId="5" borderId="0" xfId="5" applyFont="1" applyFill="1"/>
    <xf numFmtId="0" fontId="8" fillId="5" borderId="0" xfId="5" applyFont="1" applyFill="1"/>
    <xf numFmtId="0" fontId="3" fillId="5" borderId="0" xfId="5" applyFont="1" applyFill="1" applyAlignment="1">
      <alignment horizontal="left" indent="1"/>
    </xf>
    <xf numFmtId="4" fontId="3" fillId="5" borderId="0" xfId="5" applyNumberFormat="1" applyFont="1" applyFill="1"/>
    <xf numFmtId="4" fontId="5" fillId="5" borderId="0" xfId="5" applyNumberFormat="1" applyFont="1" applyFill="1"/>
    <xf numFmtId="0" fontId="3" fillId="5" borderId="0" xfId="0" applyFont="1" applyFill="1" applyAlignment="1">
      <alignment horizontal="left"/>
    </xf>
    <xf numFmtId="4" fontId="10" fillId="5" borderId="0" xfId="0" applyNumberFormat="1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4" fontId="9" fillId="5" borderId="0" xfId="0" applyNumberFormat="1" applyFont="1" applyFill="1"/>
    <xf numFmtId="4" fontId="5" fillId="0" borderId="0" xfId="7" applyNumberFormat="1" applyFont="1" applyFill="1"/>
    <xf numFmtId="0" fontId="8" fillId="5" borderId="0" xfId="4" applyFont="1" applyFill="1"/>
    <xf numFmtId="4" fontId="9" fillId="0" borderId="0" xfId="5" applyNumberFormat="1" applyFont="1" applyAlignment="1" applyProtection="1">
      <alignment vertical="top"/>
      <protection locked="0"/>
    </xf>
    <xf numFmtId="0" fontId="3" fillId="5" borderId="0" xfId="4" quotePrefix="1" applyFont="1" applyFill="1" applyAlignment="1">
      <alignment horizontal="left" indent="1"/>
    </xf>
    <xf numFmtId="0" fontId="8" fillId="5" borderId="0" xfId="8" applyFont="1" applyFill="1" applyProtection="1">
      <protection locked="0"/>
    </xf>
    <xf numFmtId="0" fontId="9" fillId="0" borderId="0" xfId="11" applyFont="1"/>
    <xf numFmtId="0" fontId="3" fillId="11" borderId="11" xfId="11" applyFont="1" applyFill="1" applyBorder="1" applyAlignment="1">
      <alignment horizontal="center" vertical="center" wrapText="1"/>
    </xf>
    <xf numFmtId="0" fontId="3" fillId="11" borderId="12" xfId="11" applyFont="1" applyFill="1" applyBorder="1" applyAlignment="1">
      <alignment vertical="center"/>
    </xf>
    <xf numFmtId="3" fontId="3" fillId="11" borderId="11" xfId="11" applyNumberFormat="1" applyFont="1" applyFill="1" applyBorder="1" applyAlignment="1">
      <alignment horizontal="right" vertical="center" wrapText="1" indent="1"/>
    </xf>
    <xf numFmtId="165" fontId="13" fillId="5" borderId="0" xfId="0" applyNumberFormat="1" applyFont="1" applyFill="1"/>
    <xf numFmtId="0" fontId="3" fillId="0" borderId="11" xfId="11" applyFont="1" applyBorder="1" applyAlignment="1">
      <alignment vertical="center"/>
    </xf>
    <xf numFmtId="0" fontId="3" fillId="0" borderId="11" xfId="11" applyFont="1" applyBorder="1" applyAlignment="1">
      <alignment horizontal="right" vertical="center"/>
    </xf>
    <xf numFmtId="0" fontId="3" fillId="0" borderId="12" xfId="11" applyFont="1" applyBorder="1" applyAlignment="1">
      <alignment vertical="center"/>
    </xf>
    <xf numFmtId="3" fontId="3" fillId="0" borderId="11" xfId="11" applyNumberFormat="1" applyFont="1" applyBorder="1" applyAlignment="1">
      <alignment horizontal="right" vertical="center" wrapText="1" indent="1"/>
    </xf>
    <xf numFmtId="0" fontId="8" fillId="0" borderId="12" xfId="11" applyFont="1" applyBorder="1" applyAlignment="1">
      <alignment vertical="center"/>
    </xf>
    <xf numFmtId="0" fontId="8" fillId="0" borderId="11" xfId="11" applyFont="1" applyBorder="1" applyAlignment="1">
      <alignment horizontal="left" vertical="center" indent="1"/>
    </xf>
    <xf numFmtId="3" fontId="5" fillId="0" borderId="11" xfId="11" applyNumberFormat="1" applyFont="1" applyBorder="1" applyAlignment="1">
      <alignment horizontal="right" vertical="center" wrapText="1" indent="1"/>
    </xf>
    <xf numFmtId="0" fontId="9" fillId="0" borderId="12" xfId="11" applyFont="1" applyBorder="1"/>
    <xf numFmtId="0" fontId="5" fillId="0" borderId="11" xfId="11" applyFont="1" applyBorder="1" applyAlignment="1">
      <alignment horizontal="left" vertical="center" wrapText="1" indent="1"/>
    </xf>
    <xf numFmtId="0" fontId="5" fillId="0" borderId="12" xfId="11" applyFont="1" applyBorder="1" applyAlignment="1">
      <alignment horizontal="left" vertical="center"/>
    </xf>
    <xf numFmtId="0" fontId="5" fillId="0" borderId="11" xfId="11" applyFont="1" applyBorder="1" applyAlignment="1">
      <alignment horizontal="left" vertical="center" indent="1"/>
    </xf>
    <xf numFmtId="0" fontId="5" fillId="0" borderId="11" xfId="11" applyFont="1" applyBorder="1" applyAlignment="1">
      <alignment horizontal="left" vertical="center" wrapText="1"/>
    </xf>
    <xf numFmtId="4" fontId="5" fillId="0" borderId="11" xfId="11" applyNumberFormat="1" applyFont="1" applyBorder="1" applyAlignment="1">
      <alignment horizontal="right" vertical="center" wrapText="1" indent="1"/>
    </xf>
    <xf numFmtId="0" fontId="8" fillId="0" borderId="12" xfId="11" applyFont="1" applyBorder="1" applyAlignment="1">
      <alignment horizontal="left" vertical="center"/>
    </xf>
    <xf numFmtId="0" fontId="8" fillId="0" borderId="12" xfId="11" applyFont="1" applyBorder="1" applyAlignment="1">
      <alignment horizontal="left"/>
    </xf>
    <xf numFmtId="3" fontId="5" fillId="0" borderId="11" xfId="11" applyNumberFormat="1" applyFont="1" applyBorder="1" applyAlignment="1">
      <alignment horizontal="right" vertical="center" indent="1"/>
    </xf>
    <xf numFmtId="0" fontId="9" fillId="0" borderId="11" xfId="11" applyFont="1" applyBorder="1"/>
    <xf numFmtId="0" fontId="5" fillId="0" borderId="11" xfId="11" applyFont="1" applyBorder="1" applyAlignment="1">
      <alignment horizontal="left" vertical="center"/>
    </xf>
    <xf numFmtId="4" fontId="5" fillId="0" borderId="11" xfId="11" applyNumberFormat="1" applyFont="1" applyBorder="1" applyAlignment="1">
      <alignment horizontal="right" vertical="center" indent="1"/>
    </xf>
    <xf numFmtId="0" fontId="3" fillId="11" borderId="11" xfId="11" applyFont="1" applyFill="1" applyBorder="1" applyAlignment="1">
      <alignment vertical="center"/>
    </xf>
    <xf numFmtId="166" fontId="9" fillId="0" borderId="0" xfId="11" applyNumberFormat="1" applyFont="1"/>
    <xf numFmtId="0" fontId="9" fillId="0" borderId="0" xfId="11" applyFont="1" applyAlignment="1">
      <alignment horizontal="center" vertical="center"/>
    </xf>
    <xf numFmtId="0" fontId="3" fillId="11" borderId="6" xfId="11" applyFont="1" applyFill="1" applyBorder="1" applyAlignment="1">
      <alignment vertical="center"/>
    </xf>
    <xf numFmtId="3" fontId="3" fillId="11" borderId="11" xfId="11" applyNumberFormat="1" applyFont="1" applyFill="1" applyBorder="1" applyAlignment="1">
      <alignment horizontal="right" vertical="center"/>
    </xf>
    <xf numFmtId="164" fontId="9" fillId="0" borderId="0" xfId="7" applyFont="1"/>
    <xf numFmtId="0" fontId="9" fillId="0" borderId="14" xfId="11" applyFont="1" applyBorder="1"/>
    <xf numFmtId="0" fontId="3" fillId="0" borderId="14" xfId="11" applyFont="1" applyBorder="1" applyAlignment="1">
      <alignment vertical="center"/>
    </xf>
    <xf numFmtId="4" fontId="3" fillId="0" borderId="14" xfId="11" applyNumberFormat="1" applyFont="1" applyBorder="1" applyAlignment="1">
      <alignment horizontal="right" vertical="center"/>
    </xf>
    <xf numFmtId="0" fontId="3" fillId="0" borderId="13" xfId="11" applyFont="1" applyBorder="1" applyAlignment="1">
      <alignment vertical="center"/>
    </xf>
    <xf numFmtId="49" fontId="8" fillId="0" borderId="12" xfId="11" applyNumberFormat="1" applyFont="1" applyBorder="1" applyAlignment="1">
      <alignment vertical="center"/>
    </xf>
    <xf numFmtId="0" fontId="8" fillId="0" borderId="13" xfId="11" applyFont="1" applyBorder="1" applyAlignment="1">
      <alignment horizontal="left" vertical="center" indent="1"/>
    </xf>
    <xf numFmtId="3" fontId="8" fillId="0" borderId="11" xfId="11" applyNumberFormat="1" applyFont="1" applyBorder="1" applyAlignment="1">
      <alignment horizontal="right" vertical="center" wrapText="1" indent="1"/>
    </xf>
    <xf numFmtId="49" fontId="8" fillId="0" borderId="12" xfId="11" applyNumberFormat="1" applyFont="1" applyBorder="1"/>
    <xf numFmtId="0" fontId="8" fillId="0" borderId="13" xfId="11" applyFont="1" applyBorder="1" applyAlignment="1">
      <alignment horizontal="left" vertical="center" wrapText="1" indent="1"/>
    </xf>
    <xf numFmtId="0" fontId="8" fillId="0" borderId="14" xfId="11" applyFont="1" applyBorder="1"/>
    <xf numFmtId="0" fontId="8" fillId="0" borderId="14" xfId="11" applyFont="1" applyBorder="1" applyAlignment="1">
      <alignment vertical="center"/>
    </xf>
    <xf numFmtId="4" fontId="8" fillId="0" borderId="14" xfId="11" applyNumberFormat="1" applyFont="1" applyBorder="1" applyAlignment="1">
      <alignment horizontal="right" vertical="center"/>
    </xf>
    <xf numFmtId="0" fontId="4" fillId="0" borderId="12" xfId="11" applyFont="1" applyBorder="1" applyAlignment="1">
      <alignment vertical="center"/>
    </xf>
    <xf numFmtId="0" fontId="4" fillId="0" borderId="13" xfId="11" applyFont="1" applyBorder="1" applyAlignment="1">
      <alignment vertical="center"/>
    </xf>
    <xf numFmtId="3" fontId="4" fillId="0" borderId="11" xfId="11" applyNumberFormat="1" applyFont="1" applyBorder="1" applyAlignment="1">
      <alignment horizontal="right" vertical="center" wrapText="1" indent="1"/>
    </xf>
    <xf numFmtId="3" fontId="8" fillId="0" borderId="11" xfId="11" applyNumberFormat="1" applyFont="1" applyBorder="1" applyAlignment="1">
      <alignment horizontal="right" vertical="center" indent="1"/>
    </xf>
    <xf numFmtId="0" fontId="5" fillId="0" borderId="14" xfId="11" applyFont="1" applyBorder="1" applyAlignment="1">
      <alignment vertical="center"/>
    </xf>
    <xf numFmtId="4" fontId="5" fillId="0" borderId="14" xfId="11" applyNumberFormat="1" applyFont="1" applyBorder="1" applyAlignment="1">
      <alignment horizontal="right" vertical="center"/>
    </xf>
    <xf numFmtId="0" fontId="3" fillId="6" borderId="12" xfId="11" applyFont="1" applyFill="1" applyBorder="1" applyAlignment="1">
      <alignment vertical="center"/>
    </xf>
    <xf numFmtId="3" fontId="9" fillId="0" borderId="0" xfId="11" applyNumberFormat="1" applyFont="1"/>
    <xf numFmtId="0" fontId="6" fillId="2" borderId="0" xfId="4" applyFont="1" applyFill="1"/>
    <xf numFmtId="0" fontId="3" fillId="0" borderId="0" xfId="4" applyFont="1"/>
    <xf numFmtId="0" fontId="3" fillId="11" borderId="12" xfId="11" applyFont="1" applyFill="1" applyBorder="1" applyAlignment="1">
      <alignment horizontal="center" vertical="center"/>
    </xf>
    <xf numFmtId="0" fontId="4" fillId="11" borderId="11" xfId="4" applyFont="1" applyFill="1" applyBorder="1" applyAlignment="1">
      <alignment horizontal="center" vertical="center"/>
    </xf>
    <xf numFmtId="0" fontId="8" fillId="5" borderId="2" xfId="11" applyFont="1" applyFill="1" applyBorder="1" applyAlignment="1">
      <alignment horizontal="left" vertical="center" indent="1"/>
    </xf>
    <xf numFmtId="4" fontId="5" fillId="5" borderId="2" xfId="11" applyNumberFormat="1" applyFont="1" applyFill="1" applyBorder="1" applyAlignment="1">
      <alignment horizontal="right" vertical="center" wrapText="1" indent="1"/>
    </xf>
    <xf numFmtId="0" fontId="5" fillId="5" borderId="0" xfId="11" applyFont="1" applyFill="1" applyAlignment="1">
      <alignment horizontal="left" vertical="center"/>
    </xf>
    <xf numFmtId="4" fontId="5" fillId="5" borderId="0" xfId="11" applyNumberFormat="1" applyFont="1" applyFill="1" applyAlignment="1">
      <alignment horizontal="right" vertical="center" indent="1"/>
    </xf>
    <xf numFmtId="0" fontId="3" fillId="11" borderId="1" xfId="11" applyFont="1" applyFill="1" applyBorder="1" applyAlignment="1">
      <alignment horizontal="center" vertical="center"/>
    </xf>
    <xf numFmtId="4" fontId="5" fillId="0" borderId="13" xfId="11" applyNumberFormat="1" applyFont="1" applyBorder="1" applyAlignment="1">
      <alignment horizontal="right" vertical="center" wrapText="1" indent="1"/>
    </xf>
    <xf numFmtId="164" fontId="5" fillId="5" borderId="0" xfId="4" applyNumberFormat="1" applyFont="1" applyFill="1"/>
    <xf numFmtId="164" fontId="5" fillId="5" borderId="0" xfId="12" applyFont="1" applyFill="1"/>
    <xf numFmtId="0" fontId="9" fillId="5" borderId="0" xfId="11" applyFont="1" applyFill="1"/>
    <xf numFmtId="0" fontId="5" fillId="5" borderId="0" xfId="2" applyFont="1" applyFill="1" applyAlignment="1">
      <alignment horizontal="center" vertical="center"/>
    </xf>
    <xf numFmtId="4" fontId="5" fillId="5" borderId="0" xfId="2" applyNumberFormat="1" applyFont="1" applyFill="1"/>
    <xf numFmtId="0" fontId="5" fillId="5" borderId="0" xfId="4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4" applyFont="1" applyFill="1" applyAlignment="1">
      <alignment horizontal="center" vertical="center"/>
    </xf>
    <xf numFmtId="0" fontId="10" fillId="11" borderId="1" xfId="11" applyFont="1" applyFill="1" applyBorder="1" applyAlignment="1">
      <alignment horizontal="center" vertical="center"/>
    </xf>
    <xf numFmtId="0" fontId="10" fillId="11" borderId="2" xfId="11" applyFont="1" applyFill="1" applyBorder="1" applyAlignment="1">
      <alignment horizontal="center" vertical="center"/>
    </xf>
    <xf numFmtId="0" fontId="10" fillId="11" borderId="3" xfId="11" applyFont="1" applyFill="1" applyBorder="1" applyAlignment="1">
      <alignment horizontal="center" vertical="center"/>
    </xf>
    <xf numFmtId="0" fontId="10" fillId="11" borderId="4" xfId="11" applyFont="1" applyFill="1" applyBorder="1" applyAlignment="1">
      <alignment horizontal="center" vertical="center"/>
    </xf>
    <xf numFmtId="0" fontId="10" fillId="11" borderId="0" xfId="11" applyFont="1" applyFill="1" applyAlignment="1">
      <alignment horizontal="center" vertical="center"/>
    </xf>
    <xf numFmtId="0" fontId="10" fillId="11" borderId="5" xfId="11" applyFont="1" applyFill="1" applyBorder="1" applyAlignment="1">
      <alignment horizontal="center" vertical="center"/>
    </xf>
    <xf numFmtId="0" fontId="10" fillId="11" borderId="6" xfId="11" applyFont="1" applyFill="1" applyBorder="1" applyAlignment="1">
      <alignment horizontal="center" vertical="center"/>
    </xf>
    <xf numFmtId="0" fontId="10" fillId="11" borderId="7" xfId="11" applyFont="1" applyFill="1" applyBorder="1" applyAlignment="1">
      <alignment horizontal="center" vertical="center"/>
    </xf>
    <xf numFmtId="0" fontId="10" fillId="11" borderId="8" xfId="11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12" fillId="0" borderId="10" xfId="0" applyFont="1" applyBorder="1"/>
    <xf numFmtId="0" fontId="4" fillId="11" borderId="1" xfId="11" applyFont="1" applyFill="1" applyBorder="1" applyAlignment="1" applyProtection="1">
      <alignment horizontal="center" vertical="center" wrapText="1"/>
      <protection locked="0"/>
    </xf>
    <xf numFmtId="0" fontId="4" fillId="11" borderId="2" xfId="11" applyFont="1" applyFill="1" applyBorder="1" applyAlignment="1" applyProtection="1">
      <alignment horizontal="center" vertical="center" wrapText="1"/>
      <protection locked="0"/>
    </xf>
    <xf numFmtId="0" fontId="4" fillId="11" borderId="3" xfId="11" applyFont="1" applyFill="1" applyBorder="1" applyAlignment="1" applyProtection="1">
      <alignment horizontal="center" vertical="center" wrapText="1"/>
      <protection locked="0"/>
    </xf>
    <xf numFmtId="0" fontId="4" fillId="11" borderId="4" xfId="11" applyFont="1" applyFill="1" applyBorder="1" applyAlignment="1" applyProtection="1">
      <alignment horizontal="center" vertical="center" wrapText="1"/>
      <protection locked="0"/>
    </xf>
    <xf numFmtId="0" fontId="4" fillId="11" borderId="0" xfId="11" applyFont="1" applyFill="1" applyAlignment="1" applyProtection="1">
      <alignment horizontal="center" vertical="center" wrapText="1"/>
      <protection locked="0"/>
    </xf>
    <xf numFmtId="0" fontId="4" fillId="11" borderId="5" xfId="11" applyFont="1" applyFill="1" applyBorder="1" applyAlignment="1" applyProtection="1">
      <alignment horizontal="center" vertical="center" wrapText="1"/>
      <protection locked="0"/>
    </xf>
    <xf numFmtId="0" fontId="10" fillId="11" borderId="12" xfId="11" applyFont="1" applyFill="1" applyBorder="1" applyAlignment="1">
      <alignment horizontal="center" vertical="center"/>
    </xf>
    <xf numFmtId="0" fontId="10" fillId="11" borderId="13" xfId="11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horizontal="center"/>
    </xf>
    <xf numFmtId="0" fontId="3" fillId="2" borderId="0" xfId="4" applyFont="1" applyFill="1"/>
    <xf numFmtId="0" fontId="10" fillId="11" borderId="11" xfId="11" applyFont="1" applyFill="1" applyBorder="1" applyAlignment="1">
      <alignment horizontal="center" vertical="center"/>
    </xf>
  </cellXfs>
  <cellStyles count="13">
    <cellStyle name="Millares 11" xfId="12" xr:uid="{5E4CB74C-8E17-483C-BBCF-A19CD56D4709}"/>
    <cellStyle name="Millares 2 2 25" xfId="7" xr:uid="{9B5522AA-9834-47EB-BDE3-5B9418EACBA1}"/>
    <cellStyle name="Millares 3" xfId="6" xr:uid="{FB863C5B-54DA-4882-B857-3D3278643F43}"/>
    <cellStyle name="Normal" xfId="0" builtinId="0"/>
    <cellStyle name="Normal 2" xfId="5" xr:uid="{8CE5AEDE-0F66-46B6-9054-009B9028792C}"/>
    <cellStyle name="Normal 2 18 2" xfId="10" xr:uid="{2A8D37EB-9A7C-49C4-931A-4786040BDCEE}"/>
    <cellStyle name="Normal 2 2" xfId="8" xr:uid="{F9D28893-ADAD-4B85-ACC8-06F83EEF6D9D}"/>
    <cellStyle name="Normal 2 3" xfId="4" xr:uid="{B2D910C2-51BF-40EA-B974-76D502889540}"/>
    <cellStyle name="Normal 2 31" xfId="9" xr:uid="{5A39407C-C89B-46AC-A91A-71B5690E18BE}"/>
    <cellStyle name="Normal 3 11" xfId="2" xr:uid="{E6791079-6D48-4A03-AEAE-EB0E3C19CD6C}"/>
    <cellStyle name="Normal 3 2 2" xfId="11" xr:uid="{BE0D4BB5-2AE6-43FB-9C97-08CCA2EF445D}"/>
    <cellStyle name="Normal 3 3" xfId="3" xr:uid="{8530C425-DBB7-451F-83A1-628C7237681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INFORMACI&#211;N%20%20%20C%20O%20N%20T%20A%20B%20I%20L%20I%20D%20A%20D/CONTABILIDAD%202025/ESTADOS%20FINANCIEROS%202025/PRIMER%20TRIMESTRE%202025/ESTADOS%20FINANCIEROS%20Y%20PRESUPUESTALES%201er.%20TRIMESTRE%20Revis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ESTADOS%20FINANCIEROS\TERCER%20TRIMESTRE\REPORTES%20GENERADO%20SAP\0319_NDM_2403_PEGT_SA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1">
          <cell r="E31">
            <v>305986159</v>
          </cell>
        </row>
      </sheetData>
      <sheetData sheetId="19">
        <row r="24">
          <cell r="E24">
            <v>224035519.38000003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32F2-77C9-4354-82E9-AFAA5052E30E}">
  <sheetPr>
    <tabColor rgb="FFFFC000"/>
  </sheetPr>
  <dimension ref="A1:F227"/>
  <sheetViews>
    <sheetView topLeftCell="A178" zoomScale="120" zoomScaleNormal="120" zoomScaleSheetLayoutView="98" workbookViewId="0">
      <selection activeCell="H198" sqref="H198"/>
    </sheetView>
  </sheetViews>
  <sheetFormatPr baseColWidth="10" defaultColWidth="9.140625" defaultRowHeight="11.25" x14ac:dyDescent="0.2"/>
  <cols>
    <col min="1" max="1" width="10" style="7" customWidth="1"/>
    <col min="2" max="2" width="83" style="7" customWidth="1"/>
    <col min="3" max="4" width="15.7109375" style="7" customWidth="1"/>
    <col min="5" max="5" width="16.7109375" style="7" customWidth="1"/>
    <col min="6" max="6" width="5.140625" style="7" customWidth="1"/>
    <col min="7" max="16384" width="9.140625" style="7"/>
  </cols>
  <sheetData>
    <row r="1" spans="1:6" s="3" customFormat="1" ht="18.95" customHeight="1" x14ac:dyDescent="0.25">
      <c r="A1" s="155" t="s">
        <v>0</v>
      </c>
      <c r="B1" s="155"/>
      <c r="C1" s="155"/>
      <c r="D1" s="1" t="s">
        <v>1</v>
      </c>
      <c r="E1" s="2">
        <v>2025</v>
      </c>
      <c r="F1" s="152"/>
    </row>
    <row r="2" spans="1:6" s="4" customFormat="1" ht="18.95" customHeight="1" x14ac:dyDescent="0.25">
      <c r="A2" s="155" t="s">
        <v>2</v>
      </c>
      <c r="B2" s="155"/>
      <c r="C2" s="155"/>
      <c r="D2" s="1" t="s">
        <v>3</v>
      </c>
      <c r="E2" s="2" t="s">
        <v>4</v>
      </c>
      <c r="F2" s="28"/>
    </row>
    <row r="3" spans="1:6" s="4" customFormat="1" ht="18.95" customHeight="1" x14ac:dyDescent="0.25">
      <c r="A3" s="155" t="s">
        <v>5</v>
      </c>
      <c r="B3" s="155"/>
      <c r="C3" s="155"/>
      <c r="D3" s="1" t="s">
        <v>6</v>
      </c>
      <c r="E3" s="2">
        <v>1</v>
      </c>
      <c r="F3" s="28"/>
    </row>
    <row r="4" spans="1:6" s="4" customFormat="1" ht="18.95" customHeight="1" x14ac:dyDescent="0.25">
      <c r="A4" s="155" t="s">
        <v>7</v>
      </c>
      <c r="B4" s="155"/>
      <c r="C4" s="155"/>
      <c r="D4" s="1"/>
      <c r="E4" s="2"/>
      <c r="F4" s="28"/>
    </row>
    <row r="5" spans="1:6" x14ac:dyDescent="0.2">
      <c r="A5" s="5" t="s">
        <v>8</v>
      </c>
      <c r="B5" s="6"/>
      <c r="C5" s="6"/>
      <c r="D5" s="6"/>
      <c r="E5" s="6"/>
      <c r="F5" s="26"/>
    </row>
    <row r="6" spans="1:6" x14ac:dyDescent="0.2">
      <c r="F6" s="26"/>
    </row>
    <row r="7" spans="1:6" x14ac:dyDescent="0.2">
      <c r="A7" s="8" t="s">
        <v>9</v>
      </c>
      <c r="B7" s="8"/>
      <c r="C7" s="8"/>
      <c r="D7" s="8"/>
      <c r="E7" s="8"/>
      <c r="F7" s="26"/>
    </row>
    <row r="8" spans="1:6" x14ac:dyDescent="0.2">
      <c r="A8" s="9" t="s">
        <v>10</v>
      </c>
      <c r="B8" s="9" t="s">
        <v>11</v>
      </c>
      <c r="C8" s="9" t="s">
        <v>12</v>
      </c>
      <c r="D8" s="10" t="s">
        <v>13</v>
      </c>
      <c r="E8" s="11" t="s">
        <v>14</v>
      </c>
      <c r="F8" s="26"/>
    </row>
    <row r="9" spans="1:6" x14ac:dyDescent="0.2">
      <c r="A9" s="12">
        <v>4000</v>
      </c>
      <c r="B9" s="13" t="s">
        <v>15</v>
      </c>
      <c r="C9" s="14">
        <f>SUM(C10+C57+C69)</f>
        <v>305986158.99999994</v>
      </c>
      <c r="D9" s="15"/>
      <c r="E9" s="16"/>
      <c r="F9" s="26"/>
    </row>
    <row r="10" spans="1:6" x14ac:dyDescent="0.2">
      <c r="A10" s="12">
        <v>4100</v>
      </c>
      <c r="B10" s="13" t="s">
        <v>16</v>
      </c>
      <c r="C10" s="14">
        <f>SUM(C11+C21+C27+C30+C36+C39+C48)</f>
        <v>59435699</v>
      </c>
      <c r="D10" s="15"/>
      <c r="E10" s="16"/>
      <c r="F10" s="26"/>
    </row>
    <row r="11" spans="1:6" x14ac:dyDescent="0.2">
      <c r="A11" s="12">
        <v>4110</v>
      </c>
      <c r="B11" s="13" t="s">
        <v>17</v>
      </c>
      <c r="C11" s="14">
        <v>0</v>
      </c>
      <c r="D11" s="15"/>
      <c r="E11" s="16"/>
      <c r="F11" s="26"/>
    </row>
    <row r="12" spans="1:6" x14ac:dyDescent="0.2">
      <c r="A12" s="17">
        <v>4111</v>
      </c>
      <c r="B12" s="18" t="s">
        <v>18</v>
      </c>
      <c r="C12" s="19">
        <v>0</v>
      </c>
      <c r="D12" s="15"/>
      <c r="E12" s="16"/>
      <c r="F12" s="26"/>
    </row>
    <row r="13" spans="1:6" x14ac:dyDescent="0.2">
      <c r="A13" s="17">
        <v>4112</v>
      </c>
      <c r="B13" s="18" t="s">
        <v>19</v>
      </c>
      <c r="C13" s="19">
        <v>0</v>
      </c>
      <c r="D13" s="15"/>
      <c r="E13" s="16"/>
      <c r="F13" s="26"/>
    </row>
    <row r="14" spans="1:6" x14ac:dyDescent="0.2">
      <c r="A14" s="17">
        <v>4113</v>
      </c>
      <c r="B14" s="18" t="s">
        <v>20</v>
      </c>
      <c r="C14" s="19">
        <v>0</v>
      </c>
      <c r="D14" s="15"/>
      <c r="E14" s="16"/>
      <c r="F14" s="26"/>
    </row>
    <row r="15" spans="1:6" x14ac:dyDescent="0.2">
      <c r="A15" s="17">
        <v>4114</v>
      </c>
      <c r="B15" s="18" t="s">
        <v>21</v>
      </c>
      <c r="C15" s="19">
        <v>0</v>
      </c>
      <c r="D15" s="15"/>
      <c r="E15" s="16"/>
      <c r="F15" s="26"/>
    </row>
    <row r="16" spans="1:6" x14ac:dyDescent="0.2">
      <c r="A16" s="17">
        <v>4115</v>
      </c>
      <c r="B16" s="18" t="s">
        <v>22</v>
      </c>
      <c r="C16" s="19">
        <v>0</v>
      </c>
      <c r="D16" s="15"/>
      <c r="E16" s="16"/>
      <c r="F16" s="26"/>
    </row>
    <row r="17" spans="1:6" x14ac:dyDescent="0.2">
      <c r="A17" s="17">
        <v>4116</v>
      </c>
      <c r="B17" s="18" t="s">
        <v>23</v>
      </c>
      <c r="C17" s="19">
        <v>0</v>
      </c>
      <c r="D17" s="15"/>
      <c r="E17" s="16"/>
      <c r="F17" s="26"/>
    </row>
    <row r="18" spans="1:6" x14ac:dyDescent="0.2">
      <c r="A18" s="17">
        <v>4117</v>
      </c>
      <c r="B18" s="18" t="s">
        <v>24</v>
      </c>
      <c r="C18" s="19">
        <v>0</v>
      </c>
      <c r="D18" s="15"/>
      <c r="E18" s="16"/>
      <c r="F18" s="26"/>
    </row>
    <row r="19" spans="1:6" ht="22.5" x14ac:dyDescent="0.2">
      <c r="A19" s="17">
        <v>4118</v>
      </c>
      <c r="B19" s="20" t="s">
        <v>25</v>
      </c>
      <c r="C19" s="19">
        <v>0</v>
      </c>
      <c r="D19" s="15"/>
      <c r="E19" s="16"/>
      <c r="F19" s="26"/>
    </row>
    <row r="20" spans="1:6" x14ac:dyDescent="0.2">
      <c r="A20" s="17">
        <v>4119</v>
      </c>
      <c r="B20" s="18" t="s">
        <v>26</v>
      </c>
      <c r="C20" s="19">
        <v>0</v>
      </c>
      <c r="D20" s="15"/>
      <c r="E20" s="16"/>
      <c r="F20" s="26"/>
    </row>
    <row r="21" spans="1:6" x14ac:dyDescent="0.2">
      <c r="A21" s="12">
        <v>4120</v>
      </c>
      <c r="B21" s="13" t="s">
        <v>27</v>
      </c>
      <c r="C21" s="14">
        <v>0</v>
      </c>
      <c r="D21" s="15"/>
      <c r="E21" s="16"/>
      <c r="F21" s="26"/>
    </row>
    <row r="22" spans="1:6" x14ac:dyDescent="0.2">
      <c r="A22" s="17">
        <v>4121</v>
      </c>
      <c r="B22" s="18" t="s">
        <v>28</v>
      </c>
      <c r="C22" s="19">
        <v>0</v>
      </c>
      <c r="D22" s="15"/>
      <c r="E22" s="16"/>
      <c r="F22" s="26"/>
    </row>
    <row r="23" spans="1:6" x14ac:dyDescent="0.2">
      <c r="A23" s="17">
        <v>4122</v>
      </c>
      <c r="B23" s="18" t="s">
        <v>29</v>
      </c>
      <c r="C23" s="19">
        <v>0</v>
      </c>
      <c r="D23" s="15"/>
      <c r="E23" s="16"/>
      <c r="F23" s="26"/>
    </row>
    <row r="24" spans="1:6" x14ac:dyDescent="0.2">
      <c r="A24" s="17">
        <v>4123</v>
      </c>
      <c r="B24" s="18" t="s">
        <v>30</v>
      </c>
      <c r="C24" s="19">
        <v>0</v>
      </c>
      <c r="D24" s="15"/>
      <c r="E24" s="16"/>
      <c r="F24" s="26"/>
    </row>
    <row r="25" spans="1:6" x14ac:dyDescent="0.2">
      <c r="A25" s="17">
        <v>4124</v>
      </c>
      <c r="B25" s="18" t="s">
        <v>31</v>
      </c>
      <c r="C25" s="19">
        <v>0</v>
      </c>
      <c r="D25" s="15"/>
      <c r="E25" s="16"/>
      <c r="F25" s="26"/>
    </row>
    <row r="26" spans="1:6" x14ac:dyDescent="0.2">
      <c r="A26" s="17">
        <v>4129</v>
      </c>
      <c r="B26" s="18" t="s">
        <v>32</v>
      </c>
      <c r="C26" s="19">
        <v>0</v>
      </c>
      <c r="D26" s="15"/>
      <c r="E26" s="16"/>
      <c r="F26" s="26"/>
    </row>
    <row r="27" spans="1:6" x14ac:dyDescent="0.2">
      <c r="A27" s="12">
        <v>4130</v>
      </c>
      <c r="B27" s="13" t="s">
        <v>33</v>
      </c>
      <c r="C27" s="14">
        <v>0</v>
      </c>
      <c r="D27" s="15"/>
      <c r="E27" s="16"/>
      <c r="F27" s="26"/>
    </row>
    <row r="28" spans="1:6" x14ac:dyDescent="0.2">
      <c r="A28" s="17">
        <v>4131</v>
      </c>
      <c r="B28" s="18" t="s">
        <v>34</v>
      </c>
      <c r="C28" s="19">
        <v>0</v>
      </c>
      <c r="D28" s="15"/>
      <c r="E28" s="16"/>
      <c r="F28" s="26"/>
    </row>
    <row r="29" spans="1:6" ht="22.5" x14ac:dyDescent="0.2">
      <c r="A29" s="17">
        <v>4132</v>
      </c>
      <c r="B29" s="20" t="s">
        <v>35</v>
      </c>
      <c r="C29" s="19">
        <v>0</v>
      </c>
      <c r="D29" s="15"/>
      <c r="E29" s="16"/>
      <c r="F29" s="26"/>
    </row>
    <row r="30" spans="1:6" x14ac:dyDescent="0.2">
      <c r="A30" s="12">
        <v>4140</v>
      </c>
      <c r="B30" s="13" t="s">
        <v>36</v>
      </c>
      <c r="C30" s="14">
        <v>0</v>
      </c>
      <c r="D30" s="15"/>
      <c r="E30" s="16"/>
      <c r="F30" s="26"/>
    </row>
    <row r="31" spans="1:6" x14ac:dyDescent="0.2">
      <c r="A31" s="17">
        <v>4141</v>
      </c>
      <c r="B31" s="18" t="s">
        <v>37</v>
      </c>
      <c r="C31" s="19">
        <v>0</v>
      </c>
      <c r="D31" s="15"/>
      <c r="E31" s="16"/>
      <c r="F31" s="26"/>
    </row>
    <row r="32" spans="1:6" x14ac:dyDescent="0.2">
      <c r="A32" s="17">
        <v>4143</v>
      </c>
      <c r="B32" s="18" t="s">
        <v>38</v>
      </c>
      <c r="C32" s="19">
        <v>0</v>
      </c>
      <c r="D32" s="15"/>
      <c r="E32" s="16"/>
      <c r="F32" s="26"/>
    </row>
    <row r="33" spans="1:6" x14ac:dyDescent="0.2">
      <c r="A33" s="17">
        <v>4144</v>
      </c>
      <c r="B33" s="18" t="s">
        <v>39</v>
      </c>
      <c r="C33" s="19">
        <v>0</v>
      </c>
      <c r="D33" s="15"/>
      <c r="E33" s="16"/>
      <c r="F33" s="26"/>
    </row>
    <row r="34" spans="1:6" ht="22.5" x14ac:dyDescent="0.2">
      <c r="A34" s="17">
        <v>4145</v>
      </c>
      <c r="B34" s="20" t="s">
        <v>40</v>
      </c>
      <c r="C34" s="19">
        <v>0</v>
      </c>
      <c r="D34" s="15"/>
      <c r="E34" s="16"/>
      <c r="F34" s="26"/>
    </row>
    <row r="35" spans="1:6" x14ac:dyDescent="0.2">
      <c r="A35" s="17">
        <v>4149</v>
      </c>
      <c r="B35" s="18" t="s">
        <v>41</v>
      </c>
      <c r="C35" s="19">
        <v>0</v>
      </c>
      <c r="D35" s="15"/>
      <c r="E35" s="16"/>
      <c r="F35" s="26"/>
    </row>
    <row r="36" spans="1:6" x14ac:dyDescent="0.2">
      <c r="A36" s="12">
        <v>4150</v>
      </c>
      <c r="B36" s="13" t="s">
        <v>42</v>
      </c>
      <c r="C36" s="14">
        <v>0</v>
      </c>
      <c r="D36" s="15"/>
      <c r="E36" s="16"/>
      <c r="F36" s="26"/>
    </row>
    <row r="37" spans="1:6" x14ac:dyDescent="0.2">
      <c r="A37" s="17">
        <v>4151</v>
      </c>
      <c r="B37" s="18" t="s">
        <v>42</v>
      </c>
      <c r="C37" s="19">
        <v>0</v>
      </c>
      <c r="D37" s="15"/>
      <c r="E37" s="16"/>
      <c r="F37" s="26"/>
    </row>
    <row r="38" spans="1:6" ht="22.5" x14ac:dyDescent="0.2">
      <c r="A38" s="17">
        <v>4154</v>
      </c>
      <c r="B38" s="20" t="s">
        <v>43</v>
      </c>
      <c r="C38" s="19">
        <v>0</v>
      </c>
      <c r="D38" s="15"/>
      <c r="E38" s="16"/>
      <c r="F38" s="26"/>
    </row>
    <row r="39" spans="1:6" x14ac:dyDescent="0.2">
      <c r="A39" s="12">
        <v>4160</v>
      </c>
      <c r="B39" s="13" t="s">
        <v>44</v>
      </c>
      <c r="C39" s="14">
        <v>0</v>
      </c>
      <c r="D39" s="15"/>
      <c r="E39" s="16"/>
      <c r="F39" s="26"/>
    </row>
    <row r="40" spans="1:6" x14ac:dyDescent="0.2">
      <c r="A40" s="17">
        <v>4161</v>
      </c>
      <c r="B40" s="18" t="s">
        <v>45</v>
      </c>
      <c r="C40" s="19">
        <v>0</v>
      </c>
      <c r="D40" s="15"/>
      <c r="E40" s="16"/>
      <c r="F40" s="26"/>
    </row>
    <row r="41" spans="1:6" x14ac:dyDescent="0.2">
      <c r="A41" s="17">
        <v>4162</v>
      </c>
      <c r="B41" s="18" t="s">
        <v>46</v>
      </c>
      <c r="C41" s="19">
        <v>0</v>
      </c>
      <c r="D41" s="15"/>
      <c r="E41" s="16"/>
      <c r="F41" s="26"/>
    </row>
    <row r="42" spans="1:6" x14ac:dyDescent="0.2">
      <c r="A42" s="17">
        <v>4163</v>
      </c>
      <c r="B42" s="18" t="s">
        <v>47</v>
      </c>
      <c r="C42" s="19">
        <v>0</v>
      </c>
      <c r="D42" s="15"/>
      <c r="E42" s="16"/>
      <c r="F42" s="26"/>
    </row>
    <row r="43" spans="1:6" x14ac:dyDescent="0.2">
      <c r="A43" s="17">
        <v>4164</v>
      </c>
      <c r="B43" s="18" t="s">
        <v>48</v>
      </c>
      <c r="C43" s="19">
        <v>0</v>
      </c>
      <c r="D43" s="15"/>
      <c r="E43" s="16"/>
      <c r="F43" s="26"/>
    </row>
    <row r="44" spans="1:6" x14ac:dyDescent="0.2">
      <c r="A44" s="17">
        <v>4165</v>
      </c>
      <c r="B44" s="18" t="s">
        <v>49</v>
      </c>
      <c r="C44" s="19">
        <v>0</v>
      </c>
      <c r="D44" s="15"/>
      <c r="E44" s="16"/>
      <c r="F44" s="26"/>
    </row>
    <row r="45" spans="1:6" ht="22.5" x14ac:dyDescent="0.2">
      <c r="A45" s="17">
        <v>4166</v>
      </c>
      <c r="B45" s="20" t="s">
        <v>50</v>
      </c>
      <c r="C45" s="19">
        <v>0</v>
      </c>
      <c r="D45" s="15"/>
      <c r="E45" s="16"/>
      <c r="F45" s="26"/>
    </row>
    <row r="46" spans="1:6" x14ac:dyDescent="0.2">
      <c r="A46" s="17">
        <v>4168</v>
      </c>
      <c r="B46" s="18" t="s">
        <v>51</v>
      </c>
      <c r="C46" s="19">
        <v>0</v>
      </c>
      <c r="D46" s="15"/>
      <c r="E46" s="16"/>
      <c r="F46" s="26"/>
    </row>
    <row r="47" spans="1:6" x14ac:dyDescent="0.2">
      <c r="A47" s="17">
        <v>4169</v>
      </c>
      <c r="B47" s="18" t="s">
        <v>52</v>
      </c>
      <c r="C47" s="19">
        <v>0</v>
      </c>
      <c r="D47" s="15"/>
      <c r="E47" s="16"/>
      <c r="F47" s="26"/>
    </row>
    <row r="48" spans="1:6" x14ac:dyDescent="0.2">
      <c r="A48" s="12">
        <v>4170</v>
      </c>
      <c r="B48" s="13" t="s">
        <v>53</v>
      </c>
      <c r="C48" s="14">
        <v>59435699</v>
      </c>
      <c r="D48" s="15"/>
      <c r="E48" s="16"/>
      <c r="F48" s="26"/>
    </row>
    <row r="49" spans="1:6" x14ac:dyDescent="0.2">
      <c r="A49" s="17">
        <v>4171</v>
      </c>
      <c r="B49" s="18" t="s">
        <v>54</v>
      </c>
      <c r="C49" s="19">
        <v>0</v>
      </c>
      <c r="D49" s="15"/>
      <c r="E49" s="16"/>
      <c r="F49" s="26"/>
    </row>
    <row r="50" spans="1:6" x14ac:dyDescent="0.2">
      <c r="A50" s="17">
        <v>4172</v>
      </c>
      <c r="B50" s="18" t="s">
        <v>55</v>
      </c>
      <c r="C50" s="19">
        <v>0</v>
      </c>
      <c r="D50" s="15"/>
      <c r="E50" s="16"/>
      <c r="F50" s="26"/>
    </row>
    <row r="51" spans="1:6" ht="22.5" x14ac:dyDescent="0.2">
      <c r="A51" s="17">
        <v>4173</v>
      </c>
      <c r="B51" s="20" t="s">
        <v>56</v>
      </c>
      <c r="C51" s="19">
        <v>59435699</v>
      </c>
      <c r="D51" s="15"/>
      <c r="E51" s="16"/>
      <c r="F51" s="26"/>
    </row>
    <row r="52" spans="1:6" ht="22.5" x14ac:dyDescent="0.2">
      <c r="A52" s="17">
        <v>4174</v>
      </c>
      <c r="B52" s="20" t="s">
        <v>57</v>
      </c>
      <c r="C52" s="19">
        <v>0</v>
      </c>
      <c r="D52" s="15"/>
      <c r="E52" s="16"/>
      <c r="F52" s="26"/>
    </row>
    <row r="53" spans="1:6" ht="22.5" x14ac:dyDescent="0.2">
      <c r="A53" s="17">
        <v>4175</v>
      </c>
      <c r="B53" s="20" t="s">
        <v>58</v>
      </c>
      <c r="C53" s="19">
        <v>0</v>
      </c>
      <c r="D53" s="15"/>
      <c r="E53" s="16"/>
      <c r="F53" s="26"/>
    </row>
    <row r="54" spans="1:6" ht="22.5" x14ac:dyDescent="0.2">
      <c r="A54" s="17">
        <v>4176</v>
      </c>
      <c r="B54" s="20" t="s">
        <v>59</v>
      </c>
      <c r="C54" s="19">
        <v>0</v>
      </c>
      <c r="D54" s="15"/>
      <c r="E54" s="16"/>
      <c r="F54" s="26"/>
    </row>
    <row r="55" spans="1:6" ht="22.5" x14ac:dyDescent="0.2">
      <c r="A55" s="17">
        <v>4177</v>
      </c>
      <c r="B55" s="20" t="s">
        <v>60</v>
      </c>
      <c r="C55" s="19">
        <v>0</v>
      </c>
      <c r="D55" s="15"/>
      <c r="E55" s="16"/>
      <c r="F55" s="26"/>
    </row>
    <row r="56" spans="1:6" ht="22.5" x14ac:dyDescent="0.2">
      <c r="A56" s="17">
        <v>4178</v>
      </c>
      <c r="B56" s="20" t="s">
        <v>61</v>
      </c>
      <c r="C56" s="19">
        <v>0</v>
      </c>
      <c r="D56" s="15"/>
      <c r="E56" s="16"/>
      <c r="F56" s="26"/>
    </row>
    <row r="57" spans="1:6" ht="33.75" x14ac:dyDescent="0.2">
      <c r="A57" s="12">
        <v>4200</v>
      </c>
      <c r="B57" s="21" t="s">
        <v>62</v>
      </c>
      <c r="C57" s="14">
        <v>240726285.91999999</v>
      </c>
      <c r="D57" s="15"/>
      <c r="E57" s="16"/>
      <c r="F57" s="26"/>
    </row>
    <row r="58" spans="1:6" ht="22.5" x14ac:dyDescent="0.2">
      <c r="A58" s="12">
        <v>4210</v>
      </c>
      <c r="B58" s="21" t="s">
        <v>63</v>
      </c>
      <c r="C58" s="14">
        <v>0</v>
      </c>
      <c r="D58" s="15"/>
      <c r="E58" s="16"/>
      <c r="F58" s="26"/>
    </row>
    <row r="59" spans="1:6" x14ac:dyDescent="0.2">
      <c r="A59" s="17">
        <v>4211</v>
      </c>
      <c r="B59" s="18" t="s">
        <v>64</v>
      </c>
      <c r="C59" s="19">
        <v>0</v>
      </c>
      <c r="D59" s="15"/>
      <c r="E59" s="16"/>
      <c r="F59" s="26"/>
    </row>
    <row r="60" spans="1:6" x14ac:dyDescent="0.2">
      <c r="A60" s="17">
        <v>4212</v>
      </c>
      <c r="B60" s="18" t="s">
        <v>65</v>
      </c>
      <c r="C60" s="19">
        <v>0</v>
      </c>
      <c r="D60" s="15"/>
      <c r="E60" s="16"/>
      <c r="F60" s="26"/>
    </row>
    <row r="61" spans="1:6" x14ac:dyDescent="0.2">
      <c r="A61" s="17">
        <v>4213</v>
      </c>
      <c r="B61" s="18" t="s">
        <v>66</v>
      </c>
      <c r="C61" s="19">
        <v>0</v>
      </c>
      <c r="D61" s="15"/>
      <c r="E61" s="16"/>
      <c r="F61" s="26"/>
    </row>
    <row r="62" spans="1:6" x14ac:dyDescent="0.2">
      <c r="A62" s="17">
        <v>4214</v>
      </c>
      <c r="B62" s="18" t="s">
        <v>67</v>
      </c>
      <c r="C62" s="19">
        <v>0</v>
      </c>
      <c r="D62" s="15"/>
      <c r="E62" s="16"/>
      <c r="F62" s="26"/>
    </row>
    <row r="63" spans="1:6" x14ac:dyDescent="0.2">
      <c r="A63" s="17">
        <v>4215</v>
      </c>
      <c r="B63" s="18" t="s">
        <v>68</v>
      </c>
      <c r="C63" s="19">
        <v>0</v>
      </c>
      <c r="D63" s="15"/>
      <c r="E63" s="16"/>
      <c r="F63" s="26"/>
    </row>
    <row r="64" spans="1:6" x14ac:dyDescent="0.2">
      <c r="A64" s="12">
        <v>4220</v>
      </c>
      <c r="B64" s="13" t="s">
        <v>69</v>
      </c>
      <c r="C64" s="14">
        <v>240726285.91999999</v>
      </c>
      <c r="D64" s="15"/>
      <c r="E64" s="16"/>
      <c r="F64" s="26"/>
    </row>
    <row r="65" spans="1:6" x14ac:dyDescent="0.2">
      <c r="A65" s="17">
        <v>4221</v>
      </c>
      <c r="B65" s="18" t="s">
        <v>70</v>
      </c>
      <c r="C65" s="19">
        <v>240726285.91999999</v>
      </c>
      <c r="D65" s="15"/>
      <c r="E65" s="16"/>
      <c r="F65" s="26"/>
    </row>
    <row r="66" spans="1:6" x14ac:dyDescent="0.2">
      <c r="A66" s="17">
        <v>4223</v>
      </c>
      <c r="B66" s="18" t="s">
        <v>71</v>
      </c>
      <c r="C66" s="19">
        <v>0</v>
      </c>
      <c r="D66" s="15"/>
      <c r="E66" s="16"/>
      <c r="F66" s="26"/>
    </row>
    <row r="67" spans="1:6" x14ac:dyDescent="0.2">
      <c r="A67" s="17">
        <v>4225</v>
      </c>
      <c r="B67" s="18" t="s">
        <v>72</v>
      </c>
      <c r="C67" s="19">
        <v>0</v>
      </c>
      <c r="D67" s="15"/>
      <c r="E67" s="16"/>
      <c r="F67" s="26"/>
    </row>
    <row r="68" spans="1:6" x14ac:dyDescent="0.2">
      <c r="A68" s="17">
        <v>4227</v>
      </c>
      <c r="B68" s="18" t="s">
        <v>73</v>
      </c>
      <c r="C68" s="19">
        <v>0</v>
      </c>
      <c r="D68" s="15"/>
      <c r="E68" s="16"/>
      <c r="F68" s="26"/>
    </row>
    <row r="69" spans="1:6" x14ac:dyDescent="0.2">
      <c r="A69" s="22">
        <v>4300</v>
      </c>
      <c r="B69" s="13" t="s">
        <v>74</v>
      </c>
      <c r="C69" s="14">
        <v>5824174.0800000001</v>
      </c>
      <c r="D69" s="18"/>
      <c r="E69" s="18"/>
      <c r="F69" s="26"/>
    </row>
    <row r="70" spans="1:6" x14ac:dyDescent="0.2">
      <c r="A70" s="22">
        <v>4310</v>
      </c>
      <c r="B70" s="13" t="s">
        <v>75</v>
      </c>
      <c r="C70" s="14">
        <v>0</v>
      </c>
      <c r="D70" s="18"/>
      <c r="E70" s="18"/>
      <c r="F70" s="26"/>
    </row>
    <row r="71" spans="1:6" x14ac:dyDescent="0.2">
      <c r="A71" s="23">
        <v>4311</v>
      </c>
      <c r="B71" s="18" t="s">
        <v>76</v>
      </c>
      <c r="C71" s="19">
        <v>0</v>
      </c>
      <c r="D71" s="18"/>
      <c r="E71" s="18"/>
      <c r="F71" s="26"/>
    </row>
    <row r="72" spans="1:6" x14ac:dyDescent="0.2">
      <c r="A72" s="23">
        <v>4319</v>
      </c>
      <c r="B72" s="18" t="s">
        <v>77</v>
      </c>
      <c r="C72" s="19">
        <v>0</v>
      </c>
      <c r="D72" s="18"/>
      <c r="E72" s="18"/>
      <c r="F72" s="26"/>
    </row>
    <row r="73" spans="1:6" x14ac:dyDescent="0.2">
      <c r="A73" s="22">
        <v>4320</v>
      </c>
      <c r="B73" s="13" t="s">
        <v>78</v>
      </c>
      <c r="C73" s="14">
        <v>0</v>
      </c>
      <c r="D73" s="18"/>
      <c r="E73" s="18"/>
      <c r="F73" s="26"/>
    </row>
    <row r="74" spans="1:6" x14ac:dyDescent="0.2">
      <c r="A74" s="23">
        <v>4321</v>
      </c>
      <c r="B74" s="18" t="s">
        <v>79</v>
      </c>
      <c r="C74" s="19">
        <v>0</v>
      </c>
      <c r="D74" s="18"/>
      <c r="E74" s="18"/>
      <c r="F74" s="26"/>
    </row>
    <row r="75" spans="1:6" x14ac:dyDescent="0.2">
      <c r="A75" s="23">
        <v>4322</v>
      </c>
      <c r="B75" s="18" t="s">
        <v>80</v>
      </c>
      <c r="C75" s="19">
        <v>0</v>
      </c>
      <c r="D75" s="18"/>
      <c r="E75" s="18"/>
      <c r="F75" s="26"/>
    </row>
    <row r="76" spans="1:6" x14ac:dyDescent="0.2">
      <c r="A76" s="23">
        <v>4323</v>
      </c>
      <c r="B76" s="18" t="s">
        <v>81</v>
      </c>
      <c r="C76" s="19">
        <v>0</v>
      </c>
      <c r="D76" s="18"/>
      <c r="E76" s="18"/>
      <c r="F76" s="26"/>
    </row>
    <row r="77" spans="1:6" x14ac:dyDescent="0.2">
      <c r="A77" s="23">
        <v>4324</v>
      </c>
      <c r="B77" s="18" t="s">
        <v>82</v>
      </c>
      <c r="C77" s="19">
        <v>0</v>
      </c>
      <c r="D77" s="18"/>
      <c r="E77" s="18"/>
      <c r="F77" s="26"/>
    </row>
    <row r="78" spans="1:6" x14ac:dyDescent="0.2">
      <c r="A78" s="23">
        <v>4325</v>
      </c>
      <c r="B78" s="18" t="s">
        <v>83</v>
      </c>
      <c r="C78" s="19">
        <v>0</v>
      </c>
      <c r="D78" s="18"/>
      <c r="E78" s="18"/>
      <c r="F78" s="26"/>
    </row>
    <row r="79" spans="1:6" x14ac:dyDescent="0.2">
      <c r="A79" s="22">
        <v>4330</v>
      </c>
      <c r="B79" s="13" t="s">
        <v>84</v>
      </c>
      <c r="C79" s="14">
        <v>0</v>
      </c>
      <c r="D79" s="18"/>
      <c r="E79" s="18"/>
      <c r="F79" s="26"/>
    </row>
    <row r="80" spans="1:6" x14ac:dyDescent="0.2">
      <c r="A80" s="23">
        <v>4331</v>
      </c>
      <c r="B80" s="18" t="s">
        <v>84</v>
      </c>
      <c r="C80" s="19">
        <v>0</v>
      </c>
      <c r="D80" s="18"/>
      <c r="E80" s="18"/>
      <c r="F80" s="26"/>
    </row>
    <row r="81" spans="1:6" x14ac:dyDescent="0.2">
      <c r="A81" s="22">
        <v>4340</v>
      </c>
      <c r="B81" s="13" t="s">
        <v>85</v>
      </c>
      <c r="C81" s="14">
        <v>0</v>
      </c>
      <c r="D81" s="18"/>
      <c r="E81" s="18"/>
      <c r="F81" s="26"/>
    </row>
    <row r="82" spans="1:6" x14ac:dyDescent="0.2">
      <c r="A82" s="23">
        <v>4341</v>
      </c>
      <c r="B82" s="18" t="s">
        <v>85</v>
      </c>
      <c r="C82" s="19">
        <v>0</v>
      </c>
      <c r="D82" s="18"/>
      <c r="E82" s="18"/>
      <c r="F82" s="26"/>
    </row>
    <row r="83" spans="1:6" x14ac:dyDescent="0.2">
      <c r="A83" s="22">
        <v>4390</v>
      </c>
      <c r="B83" s="13" t="s">
        <v>86</v>
      </c>
      <c r="C83" s="14">
        <v>5824174.0800000001</v>
      </c>
      <c r="D83" s="18"/>
      <c r="E83" s="18"/>
      <c r="F83" s="26"/>
    </row>
    <row r="84" spans="1:6" x14ac:dyDescent="0.2">
      <c r="A84" s="23">
        <v>4392</v>
      </c>
      <c r="B84" s="18" t="s">
        <v>87</v>
      </c>
      <c r="C84" s="19">
        <v>0</v>
      </c>
      <c r="D84" s="18"/>
      <c r="E84" s="18"/>
      <c r="F84" s="26"/>
    </row>
    <row r="85" spans="1:6" x14ac:dyDescent="0.2">
      <c r="A85" s="23">
        <v>4393</v>
      </c>
      <c r="B85" s="18" t="s">
        <v>88</v>
      </c>
      <c r="C85" s="19">
        <v>0</v>
      </c>
      <c r="D85" s="18"/>
      <c r="E85" s="18"/>
      <c r="F85" s="26"/>
    </row>
    <row r="86" spans="1:6" x14ac:dyDescent="0.2">
      <c r="A86" s="23">
        <v>4394</v>
      </c>
      <c r="B86" s="18" t="s">
        <v>89</v>
      </c>
      <c r="C86" s="19">
        <v>0</v>
      </c>
      <c r="D86" s="18"/>
      <c r="E86" s="18"/>
      <c r="F86" s="26"/>
    </row>
    <row r="87" spans="1:6" x14ac:dyDescent="0.2">
      <c r="A87" s="23">
        <v>4395</v>
      </c>
      <c r="B87" s="18" t="s">
        <v>90</v>
      </c>
      <c r="C87" s="19">
        <v>0</v>
      </c>
      <c r="D87" s="18"/>
      <c r="E87" s="18"/>
      <c r="F87" s="26"/>
    </row>
    <row r="88" spans="1:6" x14ac:dyDescent="0.2">
      <c r="A88" s="23">
        <v>4396</v>
      </c>
      <c r="B88" s="18" t="s">
        <v>91</v>
      </c>
      <c r="C88" s="19">
        <v>0</v>
      </c>
      <c r="D88" s="18"/>
      <c r="E88" s="18"/>
      <c r="F88" s="26"/>
    </row>
    <row r="89" spans="1:6" x14ac:dyDescent="0.2">
      <c r="A89" s="23">
        <v>4397</v>
      </c>
      <c r="B89" s="18" t="s">
        <v>92</v>
      </c>
      <c r="C89" s="19">
        <v>0</v>
      </c>
      <c r="D89" s="18"/>
      <c r="E89" s="18"/>
      <c r="F89" s="26"/>
    </row>
    <row r="90" spans="1:6" x14ac:dyDescent="0.2">
      <c r="A90" s="23">
        <v>4399</v>
      </c>
      <c r="B90" s="18" t="s">
        <v>86</v>
      </c>
      <c r="C90" s="19">
        <v>5824174.0800000001</v>
      </c>
      <c r="D90" s="18"/>
      <c r="E90" s="18"/>
      <c r="F90" s="26"/>
    </row>
    <row r="91" spans="1:6" x14ac:dyDescent="0.2">
      <c r="A91" s="16"/>
      <c r="B91" s="16"/>
      <c r="C91" s="16"/>
      <c r="D91" s="16"/>
      <c r="E91" s="16"/>
      <c r="F91" s="26"/>
    </row>
    <row r="92" spans="1:6" x14ac:dyDescent="0.2">
      <c r="A92" s="8" t="s">
        <v>93</v>
      </c>
      <c r="B92" s="8"/>
      <c r="C92" s="8"/>
      <c r="D92" s="8"/>
      <c r="E92" s="8"/>
      <c r="F92" s="26"/>
    </row>
    <row r="93" spans="1:6" x14ac:dyDescent="0.2">
      <c r="A93" s="9" t="s">
        <v>10</v>
      </c>
      <c r="B93" s="9" t="s">
        <v>11</v>
      </c>
      <c r="C93" s="9" t="s">
        <v>12</v>
      </c>
      <c r="D93" s="9" t="s">
        <v>13</v>
      </c>
      <c r="E93" s="9" t="s">
        <v>14</v>
      </c>
      <c r="F93" s="26"/>
    </row>
    <row r="94" spans="1:6" x14ac:dyDescent="0.2">
      <c r="A94" s="22">
        <v>5000</v>
      </c>
      <c r="B94" s="13" t="s">
        <v>94</v>
      </c>
      <c r="C94" s="14">
        <f>C95+C123+C156+C166+C181+C210</f>
        <v>213278834.92999998</v>
      </c>
      <c r="D94" s="24">
        <v>1</v>
      </c>
      <c r="E94" s="18"/>
      <c r="F94" s="26"/>
    </row>
    <row r="95" spans="1:6" x14ac:dyDescent="0.2">
      <c r="A95" s="22">
        <v>5100</v>
      </c>
      <c r="B95" s="13" t="s">
        <v>95</v>
      </c>
      <c r="C95" s="14">
        <f>C96+C103+C113</f>
        <v>210100649.83999997</v>
      </c>
      <c r="D95" s="24">
        <f>C95/$C$94</f>
        <v>0.98509845062196111</v>
      </c>
      <c r="E95" s="18"/>
      <c r="F95" s="26"/>
    </row>
    <row r="96" spans="1:6" x14ac:dyDescent="0.2">
      <c r="A96" s="22">
        <v>5110</v>
      </c>
      <c r="B96" s="13" t="s">
        <v>96</v>
      </c>
      <c r="C96" s="14">
        <f>SUM(C97:C102)</f>
        <v>195143200.58999997</v>
      </c>
      <c r="D96" s="24">
        <f t="shared" ref="D96:D159" si="0">C96/$C$94</f>
        <v>0.91496749151901413</v>
      </c>
      <c r="E96" s="18"/>
      <c r="F96" s="26"/>
    </row>
    <row r="97" spans="1:6" x14ac:dyDescent="0.2">
      <c r="A97" s="23">
        <v>5111</v>
      </c>
      <c r="B97" s="18" t="s">
        <v>97</v>
      </c>
      <c r="C97" s="19">
        <v>141159108.53999999</v>
      </c>
      <c r="D97" s="25">
        <f t="shared" si="0"/>
        <v>0.66185239893273828</v>
      </c>
      <c r="E97" s="18"/>
      <c r="F97" s="26"/>
    </row>
    <row r="98" spans="1:6" x14ac:dyDescent="0.2">
      <c r="A98" s="23">
        <v>5112</v>
      </c>
      <c r="B98" s="18" t="s">
        <v>98</v>
      </c>
      <c r="C98" s="19">
        <v>0</v>
      </c>
      <c r="D98" s="25">
        <f t="shared" si="0"/>
        <v>0</v>
      </c>
      <c r="E98" s="18"/>
      <c r="F98" s="26"/>
    </row>
    <row r="99" spans="1:6" x14ac:dyDescent="0.2">
      <c r="A99" s="23">
        <v>5113</v>
      </c>
      <c r="B99" s="18" t="s">
        <v>99</v>
      </c>
      <c r="C99" s="19">
        <v>71320.14</v>
      </c>
      <c r="D99" s="25">
        <f t="shared" si="0"/>
        <v>3.3439858213501545E-4</v>
      </c>
      <c r="E99" s="15"/>
      <c r="F99" s="26"/>
    </row>
    <row r="100" spans="1:6" x14ac:dyDescent="0.2">
      <c r="A100" s="23">
        <v>5114</v>
      </c>
      <c r="B100" s="18" t="s">
        <v>100</v>
      </c>
      <c r="C100" s="19">
        <v>35476207.759999998</v>
      </c>
      <c r="D100" s="25">
        <f t="shared" si="0"/>
        <v>0.16633721659087086</v>
      </c>
      <c r="E100" s="18"/>
      <c r="F100" s="26"/>
    </row>
    <row r="101" spans="1:6" x14ac:dyDescent="0.2">
      <c r="A101" s="23">
        <v>5115</v>
      </c>
      <c r="B101" s="18" t="s">
        <v>101</v>
      </c>
      <c r="C101" s="19">
        <v>18436564.149999999</v>
      </c>
      <c r="D101" s="25">
        <f t="shared" si="0"/>
        <v>8.644347741327002E-2</v>
      </c>
      <c r="E101" s="18"/>
      <c r="F101" s="26"/>
    </row>
    <row r="102" spans="1:6" x14ac:dyDescent="0.2">
      <c r="A102" s="23">
        <v>5116</v>
      </c>
      <c r="B102" s="18" t="s">
        <v>102</v>
      </c>
      <c r="C102" s="19">
        <v>0</v>
      </c>
      <c r="D102" s="25">
        <f t="shared" si="0"/>
        <v>0</v>
      </c>
      <c r="E102" s="18"/>
      <c r="F102" s="26"/>
    </row>
    <row r="103" spans="1:6" x14ac:dyDescent="0.2">
      <c r="A103" s="22">
        <v>5120</v>
      </c>
      <c r="B103" s="13" t="s">
        <v>103</v>
      </c>
      <c r="C103" s="14">
        <f>SUM(C104:C112)</f>
        <v>1007527.6599999999</v>
      </c>
      <c r="D103" s="24">
        <f t="shared" si="0"/>
        <v>4.7239927034048151E-3</v>
      </c>
      <c r="E103" s="18"/>
      <c r="F103" s="26"/>
    </row>
    <row r="104" spans="1:6" x14ac:dyDescent="0.2">
      <c r="A104" s="23">
        <v>5121</v>
      </c>
      <c r="B104" s="18" t="s">
        <v>104</v>
      </c>
      <c r="C104" s="19">
        <v>89902.71</v>
      </c>
      <c r="D104" s="25">
        <f t="shared" si="0"/>
        <v>4.2152663685314523E-4</v>
      </c>
      <c r="E104" s="18"/>
      <c r="F104" s="26"/>
    </row>
    <row r="105" spans="1:6" x14ac:dyDescent="0.2">
      <c r="A105" s="23">
        <v>5122</v>
      </c>
      <c r="B105" s="18" t="s">
        <v>105</v>
      </c>
      <c r="C105" s="19">
        <v>166209.85</v>
      </c>
      <c r="D105" s="25">
        <f t="shared" si="0"/>
        <v>7.7930775482035794E-4</v>
      </c>
      <c r="E105" s="18"/>
      <c r="F105" s="26"/>
    </row>
    <row r="106" spans="1:6" x14ac:dyDescent="0.2">
      <c r="A106" s="23">
        <v>5123</v>
      </c>
      <c r="B106" s="18" t="s">
        <v>106</v>
      </c>
      <c r="C106" s="19">
        <v>0</v>
      </c>
      <c r="D106" s="25">
        <f t="shared" si="0"/>
        <v>0</v>
      </c>
      <c r="E106" s="18"/>
      <c r="F106" s="26"/>
    </row>
    <row r="107" spans="1:6" x14ac:dyDescent="0.2">
      <c r="A107" s="23">
        <v>5124</v>
      </c>
      <c r="B107" s="18" t="s">
        <v>107</v>
      </c>
      <c r="C107" s="19">
        <v>47028.22</v>
      </c>
      <c r="D107" s="25">
        <f t="shared" si="0"/>
        <v>2.2050111074282212E-4</v>
      </c>
      <c r="E107" s="18"/>
      <c r="F107" s="26"/>
    </row>
    <row r="108" spans="1:6" x14ac:dyDescent="0.2">
      <c r="A108" s="23">
        <v>5125</v>
      </c>
      <c r="B108" s="18" t="s">
        <v>108</v>
      </c>
      <c r="C108" s="19">
        <v>1732.98</v>
      </c>
      <c r="D108" s="25">
        <f t="shared" si="0"/>
        <v>8.1254194799440811E-6</v>
      </c>
      <c r="E108" s="18"/>
      <c r="F108" s="26"/>
    </row>
    <row r="109" spans="1:6" x14ac:dyDescent="0.2">
      <c r="A109" s="23">
        <v>5126</v>
      </c>
      <c r="B109" s="18" t="s">
        <v>109</v>
      </c>
      <c r="C109" s="19">
        <v>510007.94</v>
      </c>
      <c r="D109" s="25">
        <f t="shared" si="0"/>
        <v>2.391273096401662E-3</v>
      </c>
      <c r="E109" s="18"/>
      <c r="F109" s="26"/>
    </row>
    <row r="110" spans="1:6" x14ac:dyDescent="0.2">
      <c r="A110" s="23">
        <v>5127</v>
      </c>
      <c r="B110" s="18" t="s">
        <v>110</v>
      </c>
      <c r="C110" s="19">
        <v>50065.599999999999</v>
      </c>
      <c r="D110" s="25">
        <f t="shared" si="0"/>
        <v>2.3474246760787107E-4</v>
      </c>
      <c r="E110" s="18"/>
      <c r="F110" s="26"/>
    </row>
    <row r="111" spans="1:6" x14ac:dyDescent="0.2">
      <c r="A111" s="23">
        <v>5128</v>
      </c>
      <c r="B111" s="18" t="s">
        <v>111</v>
      </c>
      <c r="C111" s="19">
        <v>0</v>
      </c>
      <c r="D111" s="25">
        <f t="shared" si="0"/>
        <v>0</v>
      </c>
      <c r="E111" s="18"/>
      <c r="F111" s="26"/>
    </row>
    <row r="112" spans="1:6" x14ac:dyDescent="0.2">
      <c r="A112" s="23">
        <v>5129</v>
      </c>
      <c r="B112" s="18" t="s">
        <v>112</v>
      </c>
      <c r="C112" s="19">
        <v>142580.35999999999</v>
      </c>
      <c r="D112" s="25">
        <f t="shared" si="0"/>
        <v>6.6851621749901312E-4</v>
      </c>
      <c r="E112" s="18"/>
      <c r="F112" s="26"/>
    </row>
    <row r="113" spans="1:6" x14ac:dyDescent="0.2">
      <c r="A113" s="22">
        <v>5130</v>
      </c>
      <c r="B113" s="13" t="s">
        <v>113</v>
      </c>
      <c r="C113" s="14">
        <f>SUM(C114:C122)</f>
        <v>13949921.59</v>
      </c>
      <c r="D113" s="24">
        <f t="shared" si="0"/>
        <v>6.5406966399542119E-2</v>
      </c>
      <c r="E113" s="18"/>
      <c r="F113" s="26"/>
    </row>
    <row r="114" spans="1:6" x14ac:dyDescent="0.2">
      <c r="A114" s="23">
        <v>5131</v>
      </c>
      <c r="B114" s="18" t="s">
        <v>114</v>
      </c>
      <c r="C114" s="19">
        <v>1347003.33</v>
      </c>
      <c r="D114" s="25">
        <f t="shared" si="0"/>
        <v>6.3156915239249998E-3</v>
      </c>
      <c r="E114" s="18"/>
      <c r="F114" s="26"/>
    </row>
    <row r="115" spans="1:6" x14ac:dyDescent="0.2">
      <c r="A115" s="23">
        <v>5132</v>
      </c>
      <c r="B115" s="18" t="s">
        <v>115</v>
      </c>
      <c r="C115" s="19">
        <v>1481060.35</v>
      </c>
      <c r="D115" s="25">
        <f t="shared" si="0"/>
        <v>6.9442443760821242E-3</v>
      </c>
      <c r="E115" s="18"/>
      <c r="F115" s="26"/>
    </row>
    <row r="116" spans="1:6" x14ac:dyDescent="0.2">
      <c r="A116" s="23">
        <v>5133</v>
      </c>
      <c r="B116" s="18" t="s">
        <v>116</v>
      </c>
      <c r="C116" s="19">
        <v>1557652.12</v>
      </c>
      <c r="D116" s="25">
        <f t="shared" si="0"/>
        <v>7.3033600380986493E-3</v>
      </c>
      <c r="E116" s="18"/>
      <c r="F116" s="26"/>
    </row>
    <row r="117" spans="1:6" x14ac:dyDescent="0.2">
      <c r="A117" s="23">
        <v>5134</v>
      </c>
      <c r="B117" s="18" t="s">
        <v>117</v>
      </c>
      <c r="C117" s="19">
        <v>1007105.22</v>
      </c>
      <c r="D117" s="25">
        <f t="shared" si="0"/>
        <v>4.7220120099143491E-3</v>
      </c>
      <c r="E117" s="18"/>
      <c r="F117" s="26"/>
    </row>
    <row r="118" spans="1:6" x14ac:dyDescent="0.2">
      <c r="A118" s="23">
        <v>5135</v>
      </c>
      <c r="B118" s="18" t="s">
        <v>118</v>
      </c>
      <c r="C118" s="19">
        <v>910402.69</v>
      </c>
      <c r="D118" s="25">
        <f t="shared" si="0"/>
        <v>4.2686030721182542E-3</v>
      </c>
      <c r="E118" s="18"/>
      <c r="F118" s="26"/>
    </row>
    <row r="119" spans="1:6" x14ac:dyDescent="0.2">
      <c r="A119" s="23">
        <v>5136</v>
      </c>
      <c r="B119" s="18" t="s">
        <v>119</v>
      </c>
      <c r="C119" s="19">
        <v>344229.46</v>
      </c>
      <c r="D119" s="25">
        <f t="shared" si="0"/>
        <v>1.6139879051429516E-3</v>
      </c>
      <c r="E119" s="18"/>
      <c r="F119" s="26"/>
    </row>
    <row r="120" spans="1:6" x14ac:dyDescent="0.2">
      <c r="A120" s="23">
        <v>5137</v>
      </c>
      <c r="B120" s="18" t="s">
        <v>120</v>
      </c>
      <c r="C120" s="19">
        <v>216881.09</v>
      </c>
      <c r="D120" s="25">
        <f t="shared" si="0"/>
        <v>1.0168898853521134E-3</v>
      </c>
      <c r="E120" s="18"/>
      <c r="F120" s="26"/>
    </row>
    <row r="121" spans="1:6" x14ac:dyDescent="0.2">
      <c r="A121" s="23">
        <v>5138</v>
      </c>
      <c r="B121" s="18" t="s">
        <v>121</v>
      </c>
      <c r="C121" s="19">
        <v>949047.97</v>
      </c>
      <c r="D121" s="25">
        <f t="shared" si="0"/>
        <v>4.4497991106875936E-3</v>
      </c>
      <c r="E121" s="18"/>
      <c r="F121" s="26"/>
    </row>
    <row r="122" spans="1:6" x14ac:dyDescent="0.2">
      <c r="A122" s="23">
        <v>5139</v>
      </c>
      <c r="B122" s="18" t="s">
        <v>122</v>
      </c>
      <c r="C122" s="19">
        <v>6136539.3600000003</v>
      </c>
      <c r="D122" s="25">
        <f t="shared" si="0"/>
        <v>2.8772378478221092E-2</v>
      </c>
      <c r="E122" s="18"/>
      <c r="F122" s="26"/>
    </row>
    <row r="123" spans="1:6" x14ac:dyDescent="0.2">
      <c r="A123" s="22">
        <v>5200</v>
      </c>
      <c r="B123" s="13" t="s">
        <v>123</v>
      </c>
      <c r="C123" s="14">
        <f>C124+C127+C130+C133+C138+C142+C145+C147+C153</f>
        <v>2534681.6000000001</v>
      </c>
      <c r="D123" s="24">
        <f t="shared" si="0"/>
        <v>1.1884355992623016E-2</v>
      </c>
      <c r="E123" s="18"/>
      <c r="F123" s="26"/>
    </row>
    <row r="124" spans="1:6" x14ac:dyDescent="0.2">
      <c r="A124" s="22">
        <v>5210</v>
      </c>
      <c r="B124" s="13" t="s">
        <v>124</v>
      </c>
      <c r="C124" s="14">
        <f>SUM(C125:C126)</f>
        <v>0</v>
      </c>
      <c r="D124" s="24">
        <f t="shared" si="0"/>
        <v>0</v>
      </c>
      <c r="E124" s="18"/>
      <c r="F124" s="26"/>
    </row>
    <row r="125" spans="1:6" x14ac:dyDescent="0.2">
      <c r="A125" s="23">
        <v>5211</v>
      </c>
      <c r="B125" s="18" t="s">
        <v>125</v>
      </c>
      <c r="C125" s="19">
        <v>0</v>
      </c>
      <c r="D125" s="25">
        <f t="shared" si="0"/>
        <v>0</v>
      </c>
      <c r="E125" s="18"/>
      <c r="F125" s="26"/>
    </row>
    <row r="126" spans="1:6" x14ac:dyDescent="0.2">
      <c r="A126" s="23">
        <v>5212</v>
      </c>
      <c r="B126" s="18" t="s">
        <v>126</v>
      </c>
      <c r="C126" s="19">
        <v>0</v>
      </c>
      <c r="D126" s="25">
        <f t="shared" si="0"/>
        <v>0</v>
      </c>
      <c r="E126" s="18"/>
      <c r="F126" s="26"/>
    </row>
    <row r="127" spans="1:6" x14ac:dyDescent="0.2">
      <c r="A127" s="22">
        <v>5220</v>
      </c>
      <c r="B127" s="13" t="s">
        <v>127</v>
      </c>
      <c r="C127" s="14">
        <f>SUM(C128:C129)</f>
        <v>0</v>
      </c>
      <c r="D127" s="24">
        <f t="shared" si="0"/>
        <v>0</v>
      </c>
      <c r="E127" s="18"/>
      <c r="F127" s="26"/>
    </row>
    <row r="128" spans="1:6" x14ac:dyDescent="0.2">
      <c r="A128" s="23">
        <v>5221</v>
      </c>
      <c r="B128" s="18" t="s">
        <v>128</v>
      </c>
      <c r="C128" s="19">
        <v>0</v>
      </c>
      <c r="D128" s="25">
        <f t="shared" si="0"/>
        <v>0</v>
      </c>
      <c r="E128" s="18"/>
      <c r="F128" s="26"/>
    </row>
    <row r="129" spans="1:6" x14ac:dyDescent="0.2">
      <c r="A129" s="23">
        <v>5222</v>
      </c>
      <c r="B129" s="18" t="s">
        <v>129</v>
      </c>
      <c r="C129" s="19">
        <v>0</v>
      </c>
      <c r="D129" s="25">
        <f t="shared" si="0"/>
        <v>0</v>
      </c>
      <c r="E129" s="18"/>
      <c r="F129" s="26"/>
    </row>
    <row r="130" spans="1:6" x14ac:dyDescent="0.2">
      <c r="A130" s="22">
        <v>5230</v>
      </c>
      <c r="B130" s="13" t="s">
        <v>71</v>
      </c>
      <c r="C130" s="14">
        <f>SUM(C131:C132)</f>
        <v>0</v>
      </c>
      <c r="D130" s="24">
        <f t="shared" si="0"/>
        <v>0</v>
      </c>
      <c r="E130" s="18"/>
      <c r="F130" s="26"/>
    </row>
    <row r="131" spans="1:6" x14ac:dyDescent="0.2">
      <c r="A131" s="23">
        <v>5231</v>
      </c>
      <c r="B131" s="18" t="s">
        <v>130</v>
      </c>
      <c r="C131" s="19">
        <v>0</v>
      </c>
      <c r="D131" s="25">
        <f t="shared" si="0"/>
        <v>0</v>
      </c>
      <c r="E131" s="18"/>
      <c r="F131" s="26"/>
    </row>
    <row r="132" spans="1:6" x14ac:dyDescent="0.2">
      <c r="A132" s="23">
        <v>5232</v>
      </c>
      <c r="B132" s="18" t="s">
        <v>131</v>
      </c>
      <c r="C132" s="19">
        <v>0</v>
      </c>
      <c r="D132" s="25">
        <f t="shared" si="0"/>
        <v>0</v>
      </c>
      <c r="E132" s="18"/>
      <c r="F132" s="26"/>
    </row>
    <row r="133" spans="1:6" x14ac:dyDescent="0.2">
      <c r="A133" s="22">
        <v>5240</v>
      </c>
      <c r="B133" s="13" t="s">
        <v>132</v>
      </c>
      <c r="C133" s="14">
        <f>SUM(C134:C137)</f>
        <v>2534681.6000000001</v>
      </c>
      <c r="D133" s="24">
        <f t="shared" si="0"/>
        <v>1.1884355992623016E-2</v>
      </c>
      <c r="E133" s="18"/>
      <c r="F133" s="26"/>
    </row>
    <row r="134" spans="1:6" x14ac:dyDescent="0.2">
      <c r="A134" s="23">
        <v>5241</v>
      </c>
      <c r="B134" s="18" t="s">
        <v>133</v>
      </c>
      <c r="C134" s="19">
        <v>1639681.6</v>
      </c>
      <c r="D134" s="25">
        <f t="shared" si="0"/>
        <v>7.6879714789240957E-3</v>
      </c>
      <c r="E134" s="18"/>
      <c r="F134" s="26"/>
    </row>
    <row r="135" spans="1:6" x14ac:dyDescent="0.2">
      <c r="A135" s="23">
        <v>5242</v>
      </c>
      <c r="B135" s="18" t="s">
        <v>134</v>
      </c>
      <c r="C135" s="19">
        <v>0</v>
      </c>
      <c r="D135" s="25">
        <f t="shared" si="0"/>
        <v>0</v>
      </c>
      <c r="E135" s="18"/>
      <c r="F135" s="26"/>
    </row>
    <row r="136" spans="1:6" x14ac:dyDescent="0.2">
      <c r="A136" s="23">
        <v>5243</v>
      </c>
      <c r="B136" s="18" t="s">
        <v>135</v>
      </c>
      <c r="C136" s="19">
        <v>895000</v>
      </c>
      <c r="D136" s="25">
        <f t="shared" si="0"/>
        <v>4.1963845136989194E-3</v>
      </c>
      <c r="E136" s="18"/>
      <c r="F136" s="26"/>
    </row>
    <row r="137" spans="1:6" x14ac:dyDescent="0.2">
      <c r="A137" s="23">
        <v>5244</v>
      </c>
      <c r="B137" s="18" t="s">
        <v>136</v>
      </c>
      <c r="C137" s="19">
        <v>0</v>
      </c>
      <c r="D137" s="25">
        <f t="shared" si="0"/>
        <v>0</v>
      </c>
      <c r="E137" s="18"/>
      <c r="F137" s="26"/>
    </row>
    <row r="138" spans="1:6" x14ac:dyDescent="0.2">
      <c r="A138" s="22">
        <v>5250</v>
      </c>
      <c r="B138" s="13" t="s">
        <v>72</v>
      </c>
      <c r="C138" s="14">
        <f>SUM(C139:C141)</f>
        <v>0</v>
      </c>
      <c r="D138" s="24">
        <f t="shared" si="0"/>
        <v>0</v>
      </c>
      <c r="E138" s="18"/>
      <c r="F138" s="26"/>
    </row>
    <row r="139" spans="1:6" x14ac:dyDescent="0.2">
      <c r="A139" s="23">
        <v>5251</v>
      </c>
      <c r="B139" s="18" t="s">
        <v>137</v>
      </c>
      <c r="C139" s="19">
        <v>0</v>
      </c>
      <c r="D139" s="25">
        <f t="shared" si="0"/>
        <v>0</v>
      </c>
      <c r="E139" s="18"/>
      <c r="F139" s="26"/>
    </row>
    <row r="140" spans="1:6" x14ac:dyDescent="0.2">
      <c r="A140" s="23">
        <v>5252</v>
      </c>
      <c r="B140" s="18" t="s">
        <v>138</v>
      </c>
      <c r="C140" s="19">
        <v>0</v>
      </c>
      <c r="D140" s="25">
        <f t="shared" si="0"/>
        <v>0</v>
      </c>
      <c r="E140" s="18"/>
      <c r="F140" s="26"/>
    </row>
    <row r="141" spans="1:6" x14ac:dyDescent="0.2">
      <c r="A141" s="23">
        <v>5259</v>
      </c>
      <c r="B141" s="18" t="s">
        <v>139</v>
      </c>
      <c r="C141" s="19">
        <v>0</v>
      </c>
      <c r="D141" s="25">
        <f t="shared" si="0"/>
        <v>0</v>
      </c>
      <c r="E141" s="18"/>
      <c r="F141" s="26"/>
    </row>
    <row r="142" spans="1:6" x14ac:dyDescent="0.2">
      <c r="A142" s="22">
        <v>5260</v>
      </c>
      <c r="B142" s="13" t="s">
        <v>140</v>
      </c>
      <c r="C142" s="14">
        <f>SUM(C143:C144)</f>
        <v>0</v>
      </c>
      <c r="D142" s="24">
        <f t="shared" si="0"/>
        <v>0</v>
      </c>
      <c r="E142" s="18"/>
      <c r="F142" s="26"/>
    </row>
    <row r="143" spans="1:6" x14ac:dyDescent="0.2">
      <c r="A143" s="23">
        <v>5261</v>
      </c>
      <c r="B143" s="18" t="s">
        <v>141</v>
      </c>
      <c r="C143" s="19">
        <v>0</v>
      </c>
      <c r="D143" s="25">
        <f t="shared" si="0"/>
        <v>0</v>
      </c>
      <c r="E143" s="18"/>
      <c r="F143" s="26"/>
    </row>
    <row r="144" spans="1:6" x14ac:dyDescent="0.2">
      <c r="A144" s="23">
        <v>5262</v>
      </c>
      <c r="B144" s="18" t="s">
        <v>142</v>
      </c>
      <c r="C144" s="19">
        <v>0</v>
      </c>
      <c r="D144" s="25">
        <f t="shared" si="0"/>
        <v>0</v>
      </c>
      <c r="E144" s="18"/>
      <c r="F144" s="26"/>
    </row>
    <row r="145" spans="1:6" x14ac:dyDescent="0.2">
      <c r="A145" s="22">
        <v>5270</v>
      </c>
      <c r="B145" s="13" t="s">
        <v>143</v>
      </c>
      <c r="C145" s="14">
        <f>SUM(C146)</f>
        <v>0</v>
      </c>
      <c r="D145" s="24">
        <f t="shared" si="0"/>
        <v>0</v>
      </c>
      <c r="E145" s="18"/>
      <c r="F145" s="26"/>
    </row>
    <row r="146" spans="1:6" x14ac:dyDescent="0.2">
      <c r="A146" s="23">
        <v>5271</v>
      </c>
      <c r="B146" s="18" t="s">
        <v>144</v>
      </c>
      <c r="C146" s="19">
        <v>0</v>
      </c>
      <c r="D146" s="25">
        <f t="shared" si="0"/>
        <v>0</v>
      </c>
      <c r="E146" s="18"/>
      <c r="F146" s="26"/>
    </row>
    <row r="147" spans="1:6" x14ac:dyDescent="0.2">
      <c r="A147" s="22">
        <v>5280</v>
      </c>
      <c r="B147" s="13" t="s">
        <v>145</v>
      </c>
      <c r="C147" s="14">
        <f>SUM(C148:C152)</f>
        <v>0</v>
      </c>
      <c r="D147" s="24">
        <f t="shared" si="0"/>
        <v>0</v>
      </c>
      <c r="E147" s="18"/>
      <c r="F147" s="26"/>
    </row>
    <row r="148" spans="1:6" x14ac:dyDescent="0.2">
      <c r="A148" s="23">
        <v>5281</v>
      </c>
      <c r="B148" s="18" t="s">
        <v>146</v>
      </c>
      <c r="C148" s="19">
        <v>0</v>
      </c>
      <c r="D148" s="25">
        <f t="shared" si="0"/>
        <v>0</v>
      </c>
      <c r="E148" s="18"/>
      <c r="F148" s="26"/>
    </row>
    <row r="149" spans="1:6" x14ac:dyDescent="0.2">
      <c r="A149" s="23">
        <v>5282</v>
      </c>
      <c r="B149" s="18" t="s">
        <v>147</v>
      </c>
      <c r="C149" s="19">
        <v>0</v>
      </c>
      <c r="D149" s="25">
        <f t="shared" si="0"/>
        <v>0</v>
      </c>
      <c r="E149" s="18"/>
      <c r="F149" s="26"/>
    </row>
    <row r="150" spans="1:6" x14ac:dyDescent="0.2">
      <c r="A150" s="23">
        <v>5283</v>
      </c>
      <c r="B150" s="18" t="s">
        <v>148</v>
      </c>
      <c r="C150" s="19">
        <v>0</v>
      </c>
      <c r="D150" s="25">
        <f t="shared" si="0"/>
        <v>0</v>
      </c>
      <c r="E150" s="18"/>
      <c r="F150" s="26"/>
    </row>
    <row r="151" spans="1:6" x14ac:dyDescent="0.2">
      <c r="A151" s="23">
        <v>5284</v>
      </c>
      <c r="B151" s="18" t="s">
        <v>149</v>
      </c>
      <c r="C151" s="19">
        <v>0</v>
      </c>
      <c r="D151" s="25">
        <f t="shared" si="0"/>
        <v>0</v>
      </c>
      <c r="E151" s="18"/>
      <c r="F151" s="26"/>
    </row>
    <row r="152" spans="1:6" x14ac:dyDescent="0.2">
      <c r="A152" s="23">
        <v>5285</v>
      </c>
      <c r="B152" s="18" t="s">
        <v>150</v>
      </c>
      <c r="C152" s="19">
        <v>0</v>
      </c>
      <c r="D152" s="25">
        <f t="shared" si="0"/>
        <v>0</v>
      </c>
      <c r="E152" s="18"/>
      <c r="F152" s="26"/>
    </row>
    <row r="153" spans="1:6" x14ac:dyDescent="0.2">
      <c r="A153" s="22">
        <v>5290</v>
      </c>
      <c r="B153" s="13" t="s">
        <v>151</v>
      </c>
      <c r="C153" s="14">
        <f>SUM(C154:C155)</f>
        <v>0</v>
      </c>
      <c r="D153" s="24">
        <f t="shared" si="0"/>
        <v>0</v>
      </c>
      <c r="E153" s="18"/>
      <c r="F153" s="26"/>
    </row>
    <row r="154" spans="1:6" x14ac:dyDescent="0.2">
      <c r="A154" s="23">
        <v>5291</v>
      </c>
      <c r="B154" s="18" t="s">
        <v>152</v>
      </c>
      <c r="C154" s="19">
        <v>0</v>
      </c>
      <c r="D154" s="25">
        <f t="shared" si="0"/>
        <v>0</v>
      </c>
      <c r="E154" s="18"/>
      <c r="F154" s="26"/>
    </row>
    <row r="155" spans="1:6" x14ac:dyDescent="0.2">
      <c r="A155" s="23">
        <v>5292</v>
      </c>
      <c r="B155" s="18" t="s">
        <v>153</v>
      </c>
      <c r="C155" s="19">
        <v>0</v>
      </c>
      <c r="D155" s="25">
        <f t="shared" si="0"/>
        <v>0</v>
      </c>
      <c r="E155" s="18"/>
      <c r="F155" s="26"/>
    </row>
    <row r="156" spans="1:6" x14ac:dyDescent="0.2">
      <c r="A156" s="22">
        <v>5300</v>
      </c>
      <c r="B156" s="13" t="s">
        <v>154</v>
      </c>
      <c r="C156" s="14">
        <f>C157+C160+C163</f>
        <v>0</v>
      </c>
      <c r="D156" s="24">
        <f t="shared" si="0"/>
        <v>0</v>
      </c>
      <c r="E156" s="18"/>
      <c r="F156" s="26"/>
    </row>
    <row r="157" spans="1:6" x14ac:dyDescent="0.2">
      <c r="A157" s="22">
        <v>5310</v>
      </c>
      <c r="B157" s="13" t="s">
        <v>64</v>
      </c>
      <c r="C157" s="14">
        <f>C158+C159</f>
        <v>0</v>
      </c>
      <c r="D157" s="24">
        <f t="shared" si="0"/>
        <v>0</v>
      </c>
      <c r="E157" s="18"/>
      <c r="F157" s="26"/>
    </row>
    <row r="158" spans="1:6" x14ac:dyDescent="0.2">
      <c r="A158" s="23">
        <v>5311</v>
      </c>
      <c r="B158" s="18" t="s">
        <v>155</v>
      </c>
      <c r="C158" s="19">
        <v>0</v>
      </c>
      <c r="D158" s="25">
        <f t="shared" si="0"/>
        <v>0</v>
      </c>
      <c r="E158" s="18"/>
      <c r="F158" s="26"/>
    </row>
    <row r="159" spans="1:6" x14ac:dyDescent="0.2">
      <c r="A159" s="23">
        <v>5312</v>
      </c>
      <c r="B159" s="18" t="s">
        <v>156</v>
      </c>
      <c r="C159" s="19">
        <v>0</v>
      </c>
      <c r="D159" s="25">
        <f t="shared" si="0"/>
        <v>0</v>
      </c>
      <c r="E159" s="18"/>
      <c r="F159" s="26"/>
    </row>
    <row r="160" spans="1:6" x14ac:dyDescent="0.2">
      <c r="A160" s="22">
        <v>5320</v>
      </c>
      <c r="B160" s="13" t="s">
        <v>65</v>
      </c>
      <c r="C160" s="14">
        <f>SUM(C161:C162)</f>
        <v>0</v>
      </c>
      <c r="D160" s="24">
        <f t="shared" ref="D160:D212" si="1">C160/$C$94</f>
        <v>0</v>
      </c>
      <c r="E160" s="18"/>
      <c r="F160" s="26"/>
    </row>
    <row r="161" spans="1:6" x14ac:dyDescent="0.2">
      <c r="A161" s="23">
        <v>5321</v>
      </c>
      <c r="B161" s="18" t="s">
        <v>157</v>
      </c>
      <c r="C161" s="19">
        <v>0</v>
      </c>
      <c r="D161" s="25">
        <f t="shared" si="1"/>
        <v>0</v>
      </c>
      <c r="E161" s="18"/>
      <c r="F161" s="26"/>
    </row>
    <row r="162" spans="1:6" x14ac:dyDescent="0.2">
      <c r="A162" s="23">
        <v>5322</v>
      </c>
      <c r="B162" s="18" t="s">
        <v>158</v>
      </c>
      <c r="C162" s="19">
        <v>0</v>
      </c>
      <c r="D162" s="25">
        <f t="shared" si="1"/>
        <v>0</v>
      </c>
      <c r="E162" s="18"/>
      <c r="F162" s="26"/>
    </row>
    <row r="163" spans="1:6" x14ac:dyDescent="0.2">
      <c r="A163" s="22">
        <v>5330</v>
      </c>
      <c r="B163" s="13" t="s">
        <v>66</v>
      </c>
      <c r="C163" s="14">
        <f>SUM(C164:C165)</f>
        <v>0</v>
      </c>
      <c r="D163" s="24">
        <f t="shared" si="1"/>
        <v>0</v>
      </c>
      <c r="E163" s="18"/>
      <c r="F163" s="26"/>
    </row>
    <row r="164" spans="1:6" x14ac:dyDescent="0.2">
      <c r="A164" s="23">
        <v>5331</v>
      </c>
      <c r="B164" s="18" t="s">
        <v>159</v>
      </c>
      <c r="C164" s="19">
        <v>0</v>
      </c>
      <c r="D164" s="25">
        <f t="shared" si="1"/>
        <v>0</v>
      </c>
      <c r="E164" s="18"/>
      <c r="F164" s="26"/>
    </row>
    <row r="165" spans="1:6" x14ac:dyDescent="0.2">
      <c r="A165" s="23">
        <v>5332</v>
      </c>
      <c r="B165" s="18" t="s">
        <v>160</v>
      </c>
      <c r="C165" s="19">
        <v>0</v>
      </c>
      <c r="D165" s="25">
        <f t="shared" si="1"/>
        <v>0</v>
      </c>
      <c r="E165" s="18"/>
      <c r="F165" s="26"/>
    </row>
    <row r="166" spans="1:6" x14ac:dyDescent="0.2">
      <c r="A166" s="22">
        <v>5400</v>
      </c>
      <c r="B166" s="13" t="s">
        <v>161</v>
      </c>
      <c r="C166" s="14">
        <f>C167+C170+C173+C176+C178</f>
        <v>0</v>
      </c>
      <c r="D166" s="24">
        <f t="shared" si="1"/>
        <v>0</v>
      </c>
      <c r="E166" s="18"/>
      <c r="F166" s="26"/>
    </row>
    <row r="167" spans="1:6" x14ac:dyDescent="0.2">
      <c r="A167" s="22">
        <v>5410</v>
      </c>
      <c r="B167" s="13" t="s">
        <v>162</v>
      </c>
      <c r="C167" s="14">
        <f>SUM(C168:C169)</f>
        <v>0</v>
      </c>
      <c r="D167" s="24">
        <f t="shared" si="1"/>
        <v>0</v>
      </c>
      <c r="E167" s="18"/>
      <c r="F167" s="26"/>
    </row>
    <row r="168" spans="1:6" x14ac:dyDescent="0.2">
      <c r="A168" s="23">
        <v>5411</v>
      </c>
      <c r="B168" s="18" t="s">
        <v>163</v>
      </c>
      <c r="C168" s="19">
        <v>0</v>
      </c>
      <c r="D168" s="25">
        <f t="shared" si="1"/>
        <v>0</v>
      </c>
      <c r="E168" s="18"/>
      <c r="F168" s="26"/>
    </row>
    <row r="169" spans="1:6" x14ac:dyDescent="0.2">
      <c r="A169" s="23">
        <v>5412</v>
      </c>
      <c r="B169" s="18" t="s">
        <v>164</v>
      </c>
      <c r="C169" s="19">
        <v>0</v>
      </c>
      <c r="D169" s="25">
        <f t="shared" si="1"/>
        <v>0</v>
      </c>
      <c r="E169" s="18"/>
      <c r="F169" s="26"/>
    </row>
    <row r="170" spans="1:6" x14ac:dyDescent="0.2">
      <c r="A170" s="22">
        <v>5420</v>
      </c>
      <c r="B170" s="13" t="s">
        <v>165</v>
      </c>
      <c r="C170" s="14">
        <f>SUM(C171:C172)</f>
        <v>0</v>
      </c>
      <c r="D170" s="24">
        <f t="shared" si="1"/>
        <v>0</v>
      </c>
      <c r="E170" s="18"/>
      <c r="F170" s="26"/>
    </row>
    <row r="171" spans="1:6" x14ac:dyDescent="0.2">
      <c r="A171" s="23">
        <v>5421</v>
      </c>
      <c r="B171" s="18" t="s">
        <v>166</v>
      </c>
      <c r="C171" s="19">
        <v>0</v>
      </c>
      <c r="D171" s="25">
        <f t="shared" si="1"/>
        <v>0</v>
      </c>
      <c r="E171" s="18"/>
      <c r="F171" s="26"/>
    </row>
    <row r="172" spans="1:6" x14ac:dyDescent="0.2">
      <c r="A172" s="23">
        <v>5422</v>
      </c>
      <c r="B172" s="18" t="s">
        <v>167</v>
      </c>
      <c r="C172" s="19">
        <v>0</v>
      </c>
      <c r="D172" s="25">
        <f t="shared" si="1"/>
        <v>0</v>
      </c>
      <c r="E172" s="18"/>
      <c r="F172" s="26"/>
    </row>
    <row r="173" spans="1:6" x14ac:dyDescent="0.2">
      <c r="A173" s="22">
        <v>5430</v>
      </c>
      <c r="B173" s="13" t="s">
        <v>168</v>
      </c>
      <c r="C173" s="14">
        <f>SUM(C174:C175)</f>
        <v>0</v>
      </c>
      <c r="D173" s="24">
        <f t="shared" si="1"/>
        <v>0</v>
      </c>
      <c r="E173" s="18"/>
      <c r="F173" s="26"/>
    </row>
    <row r="174" spans="1:6" x14ac:dyDescent="0.2">
      <c r="A174" s="23">
        <v>5431</v>
      </c>
      <c r="B174" s="18" t="s">
        <v>169</v>
      </c>
      <c r="C174" s="19">
        <v>0</v>
      </c>
      <c r="D174" s="25">
        <f t="shared" si="1"/>
        <v>0</v>
      </c>
      <c r="E174" s="18"/>
      <c r="F174" s="26"/>
    </row>
    <row r="175" spans="1:6" x14ac:dyDescent="0.2">
      <c r="A175" s="23">
        <v>5432</v>
      </c>
      <c r="B175" s="18" t="s">
        <v>170</v>
      </c>
      <c r="C175" s="19">
        <v>0</v>
      </c>
      <c r="D175" s="25">
        <f t="shared" si="1"/>
        <v>0</v>
      </c>
      <c r="E175" s="18"/>
      <c r="F175" s="26"/>
    </row>
    <row r="176" spans="1:6" x14ac:dyDescent="0.2">
      <c r="A176" s="22">
        <v>5440</v>
      </c>
      <c r="B176" s="13" t="s">
        <v>171</v>
      </c>
      <c r="C176" s="14">
        <f>SUM(C177)</f>
        <v>0</v>
      </c>
      <c r="D176" s="24">
        <f t="shared" si="1"/>
        <v>0</v>
      </c>
      <c r="E176" s="18"/>
      <c r="F176" s="26"/>
    </row>
    <row r="177" spans="1:6" x14ac:dyDescent="0.2">
      <c r="A177" s="23">
        <v>5441</v>
      </c>
      <c r="B177" s="18" t="s">
        <v>171</v>
      </c>
      <c r="C177" s="19">
        <v>0</v>
      </c>
      <c r="D177" s="25">
        <f t="shared" si="1"/>
        <v>0</v>
      </c>
      <c r="E177" s="18"/>
      <c r="F177" s="26"/>
    </row>
    <row r="178" spans="1:6" x14ac:dyDescent="0.2">
      <c r="A178" s="22">
        <v>5450</v>
      </c>
      <c r="B178" s="13" t="s">
        <v>172</v>
      </c>
      <c r="C178" s="14">
        <f>SUM(C179:C180)</f>
        <v>0</v>
      </c>
      <c r="D178" s="24">
        <f t="shared" si="1"/>
        <v>0</v>
      </c>
      <c r="E178" s="18"/>
      <c r="F178" s="26"/>
    </row>
    <row r="179" spans="1:6" x14ac:dyDescent="0.2">
      <c r="A179" s="23">
        <v>5451</v>
      </c>
      <c r="B179" s="18" t="s">
        <v>173</v>
      </c>
      <c r="C179" s="19">
        <v>0</v>
      </c>
      <c r="D179" s="25">
        <f t="shared" si="1"/>
        <v>0</v>
      </c>
      <c r="E179" s="18"/>
      <c r="F179" s="26"/>
    </row>
    <row r="180" spans="1:6" x14ac:dyDescent="0.2">
      <c r="A180" s="23">
        <v>5452</v>
      </c>
      <c r="B180" s="18" t="s">
        <v>174</v>
      </c>
      <c r="C180" s="19">
        <v>0</v>
      </c>
      <c r="D180" s="25">
        <f t="shared" si="1"/>
        <v>0</v>
      </c>
      <c r="E180" s="18"/>
      <c r="F180" s="26"/>
    </row>
    <row r="181" spans="1:6" x14ac:dyDescent="0.2">
      <c r="A181" s="22">
        <v>5500</v>
      </c>
      <c r="B181" s="13" t="s">
        <v>175</v>
      </c>
      <c r="C181" s="14">
        <f>C182+C191+C194+C200</f>
        <v>643503.49000000011</v>
      </c>
      <c r="D181" s="24">
        <f t="shared" si="1"/>
        <v>3.0171933854158746E-3</v>
      </c>
      <c r="E181" s="18"/>
      <c r="F181" s="26"/>
    </row>
    <row r="182" spans="1:6" x14ac:dyDescent="0.2">
      <c r="A182" s="22">
        <v>5510</v>
      </c>
      <c r="B182" s="13" t="s">
        <v>176</v>
      </c>
      <c r="C182" s="14">
        <f>SUM(C183:C190)</f>
        <v>643503.49000000011</v>
      </c>
      <c r="D182" s="24">
        <f t="shared" si="1"/>
        <v>3.0171933854158746E-3</v>
      </c>
      <c r="E182" s="18"/>
      <c r="F182" s="26"/>
    </row>
    <row r="183" spans="1:6" x14ac:dyDescent="0.2">
      <c r="A183" s="23">
        <v>5511</v>
      </c>
      <c r="B183" s="18" t="s">
        <v>177</v>
      </c>
      <c r="C183" s="19">
        <v>39545.93</v>
      </c>
      <c r="D183" s="25">
        <f t="shared" si="1"/>
        <v>1.8541891422549887E-4</v>
      </c>
      <c r="E183" s="18"/>
      <c r="F183" s="26"/>
    </row>
    <row r="184" spans="1:6" x14ac:dyDescent="0.2">
      <c r="A184" s="23">
        <v>5512</v>
      </c>
      <c r="B184" s="18" t="s">
        <v>178</v>
      </c>
      <c r="C184" s="19">
        <v>0</v>
      </c>
      <c r="D184" s="25">
        <f t="shared" si="1"/>
        <v>0</v>
      </c>
      <c r="E184" s="18"/>
      <c r="F184" s="26"/>
    </row>
    <row r="185" spans="1:6" x14ac:dyDescent="0.2">
      <c r="A185" s="23">
        <v>5513</v>
      </c>
      <c r="B185" s="18" t="s">
        <v>179</v>
      </c>
      <c r="C185" s="19">
        <v>0</v>
      </c>
      <c r="D185" s="25">
        <f t="shared" si="1"/>
        <v>0</v>
      </c>
      <c r="E185" s="18"/>
      <c r="F185" s="26"/>
    </row>
    <row r="186" spans="1:6" x14ac:dyDescent="0.2">
      <c r="A186" s="23">
        <v>5514</v>
      </c>
      <c r="B186" s="18" t="s">
        <v>180</v>
      </c>
      <c r="C186" s="19">
        <v>0</v>
      </c>
      <c r="D186" s="25">
        <f t="shared" si="1"/>
        <v>0</v>
      </c>
      <c r="E186" s="18"/>
      <c r="F186" s="26"/>
    </row>
    <row r="187" spans="1:6" x14ac:dyDescent="0.2">
      <c r="A187" s="23">
        <v>5515</v>
      </c>
      <c r="B187" s="18" t="s">
        <v>181</v>
      </c>
      <c r="C187" s="19">
        <v>0</v>
      </c>
      <c r="D187" s="25">
        <f t="shared" si="1"/>
        <v>0</v>
      </c>
      <c r="E187" s="18"/>
      <c r="F187" s="26"/>
    </row>
    <row r="188" spans="1:6" x14ac:dyDescent="0.2">
      <c r="A188" s="23">
        <v>5516</v>
      </c>
      <c r="B188" s="18" t="s">
        <v>182</v>
      </c>
      <c r="C188" s="19">
        <v>0</v>
      </c>
      <c r="D188" s="25">
        <f t="shared" si="1"/>
        <v>0</v>
      </c>
      <c r="E188" s="18"/>
      <c r="F188" s="26"/>
    </row>
    <row r="189" spans="1:6" x14ac:dyDescent="0.2">
      <c r="A189" s="23">
        <v>5517</v>
      </c>
      <c r="B189" s="18" t="s">
        <v>183</v>
      </c>
      <c r="C189" s="19">
        <v>0</v>
      </c>
      <c r="D189" s="25">
        <f t="shared" si="1"/>
        <v>0</v>
      </c>
      <c r="E189" s="18"/>
      <c r="F189" s="26"/>
    </row>
    <row r="190" spans="1:6" x14ac:dyDescent="0.2">
      <c r="A190" s="23">
        <v>5518</v>
      </c>
      <c r="B190" s="18" t="s">
        <v>184</v>
      </c>
      <c r="C190" s="19">
        <v>603957.56000000006</v>
      </c>
      <c r="D190" s="25">
        <f t="shared" si="1"/>
        <v>2.8317744711903754E-3</v>
      </c>
      <c r="E190" s="18"/>
      <c r="F190" s="26"/>
    </row>
    <row r="191" spans="1:6" x14ac:dyDescent="0.2">
      <c r="A191" s="22">
        <v>5520</v>
      </c>
      <c r="B191" s="13" t="s">
        <v>185</v>
      </c>
      <c r="C191" s="14">
        <f>SUM(C192:C193)</f>
        <v>0</v>
      </c>
      <c r="D191" s="24">
        <f t="shared" si="1"/>
        <v>0</v>
      </c>
      <c r="E191" s="18"/>
      <c r="F191" s="26"/>
    </row>
    <row r="192" spans="1:6" x14ac:dyDescent="0.2">
      <c r="A192" s="23">
        <v>5521</v>
      </c>
      <c r="B192" s="18" t="s">
        <v>186</v>
      </c>
      <c r="C192" s="19">
        <v>0</v>
      </c>
      <c r="D192" s="25">
        <f t="shared" si="1"/>
        <v>0</v>
      </c>
      <c r="E192" s="18"/>
      <c r="F192" s="26"/>
    </row>
    <row r="193" spans="1:6" x14ac:dyDescent="0.2">
      <c r="A193" s="23">
        <v>5522</v>
      </c>
      <c r="B193" s="18" t="s">
        <v>187</v>
      </c>
      <c r="C193" s="19">
        <v>0</v>
      </c>
      <c r="D193" s="25">
        <f t="shared" si="1"/>
        <v>0</v>
      </c>
      <c r="E193" s="18"/>
      <c r="F193" s="26"/>
    </row>
    <row r="194" spans="1:6" x14ac:dyDescent="0.2">
      <c r="A194" s="22">
        <v>5530</v>
      </c>
      <c r="B194" s="13" t="s">
        <v>188</v>
      </c>
      <c r="C194" s="14">
        <f>SUM(C195:C199)</f>
        <v>0</v>
      </c>
      <c r="D194" s="24">
        <f t="shared" si="1"/>
        <v>0</v>
      </c>
      <c r="E194" s="18"/>
      <c r="F194" s="26"/>
    </row>
    <row r="195" spans="1:6" x14ac:dyDescent="0.2">
      <c r="A195" s="23">
        <v>5531</v>
      </c>
      <c r="B195" s="18" t="s">
        <v>189</v>
      </c>
      <c r="C195" s="19">
        <v>0</v>
      </c>
      <c r="D195" s="25">
        <f t="shared" si="1"/>
        <v>0</v>
      </c>
      <c r="E195" s="18"/>
      <c r="F195" s="26"/>
    </row>
    <row r="196" spans="1:6" x14ac:dyDescent="0.2">
      <c r="A196" s="23">
        <v>5532</v>
      </c>
      <c r="B196" s="18" t="s">
        <v>190</v>
      </c>
      <c r="C196" s="19">
        <v>0</v>
      </c>
      <c r="D196" s="25">
        <f t="shared" si="1"/>
        <v>0</v>
      </c>
      <c r="E196" s="18"/>
      <c r="F196" s="26"/>
    </row>
    <row r="197" spans="1:6" x14ac:dyDescent="0.2">
      <c r="A197" s="23">
        <v>5533</v>
      </c>
      <c r="B197" s="18" t="s">
        <v>191</v>
      </c>
      <c r="C197" s="19">
        <v>0</v>
      </c>
      <c r="D197" s="25">
        <f t="shared" si="1"/>
        <v>0</v>
      </c>
      <c r="E197" s="18"/>
      <c r="F197" s="26"/>
    </row>
    <row r="198" spans="1:6" x14ac:dyDescent="0.2">
      <c r="A198" s="23">
        <v>5534</v>
      </c>
      <c r="B198" s="18" t="s">
        <v>192</v>
      </c>
      <c r="C198" s="19">
        <v>0</v>
      </c>
      <c r="D198" s="25">
        <f t="shared" si="1"/>
        <v>0</v>
      </c>
      <c r="E198" s="18"/>
      <c r="F198" s="26"/>
    </row>
    <row r="199" spans="1:6" x14ac:dyDescent="0.2">
      <c r="A199" s="23">
        <v>5535</v>
      </c>
      <c r="B199" s="18" t="s">
        <v>193</v>
      </c>
      <c r="C199" s="19">
        <v>0</v>
      </c>
      <c r="D199" s="25">
        <f t="shared" si="1"/>
        <v>0</v>
      </c>
      <c r="E199" s="18"/>
      <c r="F199" s="26"/>
    </row>
    <row r="200" spans="1:6" x14ac:dyDescent="0.2">
      <c r="A200" s="22">
        <v>5590</v>
      </c>
      <c r="B200" s="13" t="s">
        <v>194</v>
      </c>
      <c r="C200" s="14">
        <f>SUM(C201:C209)</f>
        <v>0</v>
      </c>
      <c r="D200" s="24">
        <f t="shared" si="1"/>
        <v>0</v>
      </c>
      <c r="E200" s="18"/>
      <c r="F200" s="26"/>
    </row>
    <row r="201" spans="1:6" x14ac:dyDescent="0.2">
      <c r="A201" s="23">
        <v>5591</v>
      </c>
      <c r="B201" s="18" t="s">
        <v>195</v>
      </c>
      <c r="C201" s="19">
        <v>0</v>
      </c>
      <c r="D201" s="25">
        <f t="shared" si="1"/>
        <v>0</v>
      </c>
      <c r="E201" s="18"/>
      <c r="F201" s="26"/>
    </row>
    <row r="202" spans="1:6" x14ac:dyDescent="0.2">
      <c r="A202" s="23">
        <v>5592</v>
      </c>
      <c r="B202" s="18" t="s">
        <v>196</v>
      </c>
      <c r="C202" s="19">
        <v>0</v>
      </c>
      <c r="D202" s="25">
        <f t="shared" si="1"/>
        <v>0</v>
      </c>
      <c r="E202" s="18"/>
      <c r="F202" s="26"/>
    </row>
    <row r="203" spans="1:6" x14ac:dyDescent="0.2">
      <c r="A203" s="23">
        <v>5593</v>
      </c>
      <c r="B203" s="18" t="s">
        <v>197</v>
      </c>
      <c r="C203" s="19">
        <v>0</v>
      </c>
      <c r="D203" s="25">
        <f t="shared" si="1"/>
        <v>0</v>
      </c>
      <c r="E203" s="18"/>
      <c r="F203" s="26"/>
    </row>
    <row r="204" spans="1:6" x14ac:dyDescent="0.2">
      <c r="A204" s="23">
        <v>5594</v>
      </c>
      <c r="B204" s="18" t="s">
        <v>198</v>
      </c>
      <c r="C204" s="19">
        <v>0</v>
      </c>
      <c r="D204" s="25">
        <f t="shared" si="1"/>
        <v>0</v>
      </c>
      <c r="E204" s="18"/>
      <c r="F204" s="26"/>
    </row>
    <row r="205" spans="1:6" x14ac:dyDescent="0.2">
      <c r="A205" s="23">
        <v>5595</v>
      </c>
      <c r="B205" s="18" t="s">
        <v>199</v>
      </c>
      <c r="C205" s="19">
        <v>0</v>
      </c>
      <c r="D205" s="25">
        <f t="shared" si="1"/>
        <v>0</v>
      </c>
      <c r="E205" s="18"/>
      <c r="F205" s="26"/>
    </row>
    <row r="206" spans="1:6" x14ac:dyDescent="0.2">
      <c r="A206" s="23">
        <v>5596</v>
      </c>
      <c r="B206" s="18" t="s">
        <v>90</v>
      </c>
      <c r="C206" s="19">
        <v>0</v>
      </c>
      <c r="D206" s="25">
        <f t="shared" si="1"/>
        <v>0</v>
      </c>
      <c r="E206" s="18"/>
      <c r="F206" s="26"/>
    </row>
    <row r="207" spans="1:6" x14ac:dyDescent="0.2">
      <c r="A207" s="23">
        <v>5597</v>
      </c>
      <c r="B207" s="18" t="s">
        <v>200</v>
      </c>
      <c r="C207" s="19">
        <v>0</v>
      </c>
      <c r="D207" s="25">
        <f t="shared" si="1"/>
        <v>0</v>
      </c>
      <c r="E207" s="18"/>
      <c r="F207" s="26"/>
    </row>
    <row r="208" spans="1:6" x14ac:dyDescent="0.2">
      <c r="A208" s="23">
        <v>5598</v>
      </c>
      <c r="B208" s="18" t="s">
        <v>201</v>
      </c>
      <c r="C208" s="19">
        <v>0</v>
      </c>
      <c r="D208" s="25">
        <f t="shared" si="1"/>
        <v>0</v>
      </c>
      <c r="E208" s="18"/>
      <c r="F208" s="26"/>
    </row>
    <row r="209" spans="1:6" x14ac:dyDescent="0.2">
      <c r="A209" s="23">
        <v>5599</v>
      </c>
      <c r="B209" s="18" t="s">
        <v>202</v>
      </c>
      <c r="C209" s="19">
        <v>0</v>
      </c>
      <c r="D209" s="25">
        <f t="shared" si="1"/>
        <v>0</v>
      </c>
      <c r="E209" s="18"/>
      <c r="F209" s="26"/>
    </row>
    <row r="210" spans="1:6" x14ac:dyDescent="0.2">
      <c r="A210" s="22">
        <v>5600</v>
      </c>
      <c r="B210" s="13" t="s">
        <v>203</v>
      </c>
      <c r="C210" s="14">
        <f>C211</f>
        <v>0</v>
      </c>
      <c r="D210" s="24">
        <f t="shared" si="1"/>
        <v>0</v>
      </c>
      <c r="E210" s="18"/>
      <c r="F210" s="26"/>
    </row>
    <row r="211" spans="1:6" x14ac:dyDescent="0.2">
      <c r="A211" s="22">
        <v>5610</v>
      </c>
      <c r="B211" s="13" t="s">
        <v>204</v>
      </c>
      <c r="C211" s="14">
        <f>C212</f>
        <v>0</v>
      </c>
      <c r="D211" s="24">
        <f t="shared" si="1"/>
        <v>0</v>
      </c>
      <c r="E211" s="18"/>
      <c r="F211" s="26"/>
    </row>
    <row r="212" spans="1:6" x14ac:dyDescent="0.2">
      <c r="A212" s="23">
        <v>5611</v>
      </c>
      <c r="B212" s="18" t="s">
        <v>205</v>
      </c>
      <c r="C212" s="19">
        <v>0</v>
      </c>
      <c r="D212" s="25">
        <f t="shared" si="1"/>
        <v>0</v>
      </c>
      <c r="E212" s="18"/>
      <c r="F212" s="26"/>
    </row>
    <row r="213" spans="1:6" x14ac:dyDescent="0.2">
      <c r="A213" s="26"/>
      <c r="B213" s="26"/>
      <c r="C213" s="26"/>
      <c r="D213" s="26"/>
      <c r="E213" s="26"/>
      <c r="F213" s="26"/>
    </row>
    <row r="214" spans="1:6" x14ac:dyDescent="0.2">
      <c r="A214" s="26"/>
      <c r="B214" s="26" t="s">
        <v>206</v>
      </c>
      <c r="C214" s="26"/>
      <c r="D214" s="26"/>
      <c r="E214" s="26"/>
      <c r="F214" s="26"/>
    </row>
    <row r="215" spans="1:6" x14ac:dyDescent="0.2">
      <c r="A215" s="26"/>
      <c r="B215" s="26"/>
      <c r="C215" s="26"/>
      <c r="D215" s="26"/>
      <c r="E215" s="26"/>
      <c r="F215" s="26"/>
    </row>
    <row r="216" spans="1:6" x14ac:dyDescent="0.2">
      <c r="A216" s="26"/>
      <c r="B216" s="26"/>
      <c r="C216" s="26"/>
      <c r="D216" s="26"/>
      <c r="E216" s="26"/>
      <c r="F216" s="26"/>
    </row>
    <row r="217" spans="1:6" x14ac:dyDescent="0.2">
      <c r="A217" s="26"/>
      <c r="B217" s="26"/>
      <c r="C217" s="26"/>
      <c r="D217" s="26"/>
      <c r="E217" s="26"/>
      <c r="F217" s="26"/>
    </row>
    <row r="218" spans="1:6" x14ac:dyDescent="0.2">
      <c r="A218" s="26"/>
      <c r="B218" s="26"/>
      <c r="C218" s="26"/>
      <c r="D218" s="26"/>
      <c r="E218" s="26"/>
      <c r="F218" s="26"/>
    </row>
    <row r="219" spans="1:6" x14ac:dyDescent="0.2">
      <c r="A219" s="26"/>
      <c r="B219" s="26"/>
      <c r="C219" s="26"/>
      <c r="D219" s="26"/>
      <c r="E219" s="26"/>
      <c r="F219" s="26"/>
    </row>
    <row r="220" spans="1:6" x14ac:dyDescent="0.2">
      <c r="A220" s="26"/>
      <c r="B220" s="26"/>
      <c r="C220" s="26"/>
      <c r="D220" s="26"/>
      <c r="E220" s="26"/>
      <c r="F220" s="26"/>
    </row>
    <row r="221" spans="1:6" x14ac:dyDescent="0.2">
      <c r="A221" s="26"/>
      <c r="B221" s="26"/>
      <c r="C221" s="26"/>
      <c r="D221" s="26"/>
      <c r="E221" s="26"/>
      <c r="F221" s="26"/>
    </row>
    <row r="222" spans="1:6" x14ac:dyDescent="0.2">
      <c r="A222" s="26"/>
      <c r="B222" s="26"/>
      <c r="C222" s="26"/>
      <c r="D222" s="26"/>
      <c r="E222" s="26"/>
      <c r="F222" s="26"/>
    </row>
    <row r="223" spans="1:6" x14ac:dyDescent="0.2">
      <c r="A223" s="26"/>
      <c r="B223" s="26"/>
      <c r="C223" s="26"/>
      <c r="D223" s="26"/>
      <c r="E223" s="26"/>
      <c r="F223" s="26"/>
    </row>
    <row r="224" spans="1:6" x14ac:dyDescent="0.2">
      <c r="A224" s="26"/>
      <c r="B224" s="26"/>
      <c r="C224" s="26"/>
      <c r="D224" s="26"/>
      <c r="E224" s="26"/>
      <c r="F224" s="26"/>
    </row>
    <row r="225" spans="1:6" x14ac:dyDescent="0.2">
      <c r="A225" s="26"/>
      <c r="B225" s="26"/>
      <c r="C225" s="26"/>
      <c r="D225" s="26"/>
      <c r="E225" s="26"/>
      <c r="F225" s="26"/>
    </row>
    <row r="226" spans="1:6" x14ac:dyDescent="0.2">
      <c r="A226" s="26"/>
      <c r="B226" s="26"/>
      <c r="C226" s="26"/>
      <c r="D226" s="26"/>
      <c r="E226" s="26"/>
      <c r="F226" s="26"/>
    </row>
    <row r="227" spans="1:6" x14ac:dyDescent="0.2">
      <c r="A227" s="26"/>
      <c r="B227" s="26"/>
      <c r="C227" s="26"/>
      <c r="D227" s="26"/>
      <c r="E227" s="26"/>
      <c r="F227" s="2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70866141732283472" right="0.70866141732283472" top="0.35433070866141736" bottom="0.35433070866141736" header="0.31496062992125984" footer="0.31496062992125984"/>
  <pageSetup scale="65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9FC6-EEE0-4DF9-ADD2-B3B38FDD40A5}">
  <sheetPr>
    <tabColor rgb="FFFFC000"/>
  </sheetPr>
  <dimension ref="A1:L212"/>
  <sheetViews>
    <sheetView topLeftCell="A158" zoomScale="96" zoomScaleNormal="96" zoomScaleSheetLayoutView="87" workbookViewId="0">
      <selection activeCell="D208" sqref="D208"/>
    </sheetView>
  </sheetViews>
  <sheetFormatPr baseColWidth="10" defaultColWidth="9.140625" defaultRowHeight="11.25" x14ac:dyDescent="0.2"/>
  <cols>
    <col min="1" max="1" width="10" style="7" customWidth="1"/>
    <col min="2" max="2" width="64.5703125" style="7" bestFit="1" customWidth="1"/>
    <col min="3" max="3" width="16.42578125" style="7" bestFit="1" customWidth="1"/>
    <col min="4" max="4" width="19.140625" style="7" customWidth="1"/>
    <col min="5" max="5" width="28" style="7" customWidth="1"/>
    <col min="6" max="6" width="22.7109375" style="7" customWidth="1"/>
    <col min="7" max="7" width="16.7109375" style="7" customWidth="1"/>
    <col min="8" max="8" width="19.85546875" style="7" customWidth="1"/>
    <col min="9" max="9" width="10.42578125" style="7" customWidth="1"/>
    <col min="10" max="10" width="9.28515625" style="7" customWidth="1"/>
    <col min="11" max="11" width="13.140625" style="7" hidden="1" customWidth="1"/>
    <col min="12" max="12" width="13.140625" style="7" bestFit="1" customWidth="1"/>
    <col min="13" max="16384" width="9.140625" style="7"/>
  </cols>
  <sheetData>
    <row r="1" spans="1:11" s="4" customFormat="1" ht="18.95" customHeight="1" x14ac:dyDescent="0.25">
      <c r="A1" s="156" t="s">
        <v>0</v>
      </c>
      <c r="B1" s="157"/>
      <c r="C1" s="157"/>
      <c r="D1" s="157"/>
      <c r="E1" s="157"/>
      <c r="F1" s="157"/>
      <c r="G1" s="1" t="s">
        <v>1</v>
      </c>
      <c r="H1" s="2">
        <v>2025</v>
      </c>
      <c r="I1" s="28"/>
      <c r="J1" s="28"/>
      <c r="K1" s="28"/>
    </row>
    <row r="2" spans="1:11" s="4" customFormat="1" ht="18.95" customHeight="1" x14ac:dyDescent="0.25">
      <c r="A2" s="156" t="s">
        <v>207</v>
      </c>
      <c r="B2" s="157"/>
      <c r="C2" s="157"/>
      <c r="D2" s="157"/>
      <c r="E2" s="157"/>
      <c r="F2" s="157"/>
      <c r="G2" s="1" t="s">
        <v>3</v>
      </c>
      <c r="H2" s="2" t="s">
        <v>4</v>
      </c>
      <c r="I2" s="28"/>
      <c r="J2" s="28"/>
      <c r="K2" s="28"/>
    </row>
    <row r="3" spans="1:11" s="4" customFormat="1" ht="18.95" customHeight="1" x14ac:dyDescent="0.25">
      <c r="A3" s="156" t="s">
        <v>5</v>
      </c>
      <c r="B3" s="157"/>
      <c r="C3" s="157"/>
      <c r="D3" s="157"/>
      <c r="E3" s="157"/>
      <c r="F3" s="157"/>
      <c r="G3" s="1" t="s">
        <v>6</v>
      </c>
      <c r="H3" s="2">
        <v>1</v>
      </c>
      <c r="I3" s="28"/>
      <c r="J3" s="28"/>
      <c r="K3" s="28"/>
    </row>
    <row r="4" spans="1:11" s="4" customFormat="1" ht="18.95" customHeight="1" x14ac:dyDescent="0.25">
      <c r="A4" s="156" t="s">
        <v>7</v>
      </c>
      <c r="B4" s="157"/>
      <c r="C4" s="157"/>
      <c r="D4" s="157"/>
      <c r="E4" s="157"/>
      <c r="F4" s="157"/>
      <c r="G4" s="1"/>
      <c r="H4" s="2"/>
      <c r="I4" s="28"/>
      <c r="J4" s="28"/>
      <c r="K4" s="28"/>
    </row>
    <row r="5" spans="1:11" x14ac:dyDescent="0.2">
      <c r="A5" s="5" t="s">
        <v>8</v>
      </c>
      <c r="B5" s="6"/>
      <c r="C5" s="6"/>
      <c r="D5" s="6"/>
      <c r="E5" s="6"/>
      <c r="F5" s="6"/>
      <c r="G5" s="6"/>
      <c r="H5" s="6"/>
      <c r="I5" s="26"/>
      <c r="J5" s="26"/>
      <c r="K5" s="26"/>
    </row>
    <row r="6" spans="1:11" x14ac:dyDescent="0.2">
      <c r="I6" s="26"/>
      <c r="J6" s="26"/>
      <c r="K6" s="26"/>
    </row>
    <row r="7" spans="1:11" x14ac:dyDescent="0.2">
      <c r="A7" s="6" t="s">
        <v>208</v>
      </c>
      <c r="B7" s="6"/>
      <c r="C7" s="6"/>
      <c r="D7" s="6"/>
      <c r="E7" s="6"/>
      <c r="F7" s="6"/>
      <c r="G7" s="6"/>
      <c r="H7" s="6"/>
      <c r="I7" s="26"/>
      <c r="J7" s="26"/>
      <c r="K7" s="26"/>
    </row>
    <row r="8" spans="1:11" x14ac:dyDescent="0.2">
      <c r="A8" s="29" t="s">
        <v>10</v>
      </c>
      <c r="B8" s="29" t="s">
        <v>11</v>
      </c>
      <c r="C8" s="29" t="s">
        <v>12</v>
      </c>
      <c r="D8" s="29" t="s">
        <v>209</v>
      </c>
      <c r="E8" s="29"/>
      <c r="F8" s="29"/>
      <c r="G8" s="29"/>
      <c r="H8" s="29"/>
      <c r="I8" s="26"/>
      <c r="J8" s="26"/>
      <c r="K8" s="26"/>
    </row>
    <row r="9" spans="1:11" x14ac:dyDescent="0.2">
      <c r="A9" s="30">
        <v>1114</v>
      </c>
      <c r="B9" s="7" t="s">
        <v>210</v>
      </c>
      <c r="C9" s="31">
        <v>0</v>
      </c>
      <c r="I9" s="26"/>
      <c r="J9" s="26"/>
      <c r="K9" s="26"/>
    </row>
    <row r="10" spans="1:11" x14ac:dyDescent="0.2">
      <c r="A10" s="30">
        <v>1115</v>
      </c>
      <c r="B10" s="7" t="s">
        <v>211</v>
      </c>
      <c r="C10" s="31">
        <v>0</v>
      </c>
      <c r="I10" s="26"/>
      <c r="J10" s="26"/>
      <c r="K10" s="26"/>
    </row>
    <row r="11" spans="1:11" x14ac:dyDescent="0.2">
      <c r="A11" s="30">
        <v>1121</v>
      </c>
      <c r="B11" s="7" t="s">
        <v>212</v>
      </c>
      <c r="C11" s="31">
        <v>0</v>
      </c>
      <c r="I11" s="26"/>
      <c r="J11" s="26"/>
      <c r="K11" s="26"/>
    </row>
    <row r="12" spans="1:11" x14ac:dyDescent="0.2">
      <c r="I12" s="26"/>
      <c r="J12" s="26"/>
      <c r="K12" s="26"/>
    </row>
    <row r="13" spans="1:11" x14ac:dyDescent="0.2">
      <c r="A13" s="6" t="s">
        <v>213</v>
      </c>
      <c r="B13" s="6"/>
      <c r="C13" s="6"/>
      <c r="D13" s="6"/>
      <c r="E13" s="6"/>
      <c r="F13" s="6"/>
      <c r="G13" s="6"/>
      <c r="H13" s="6"/>
      <c r="I13" s="26"/>
      <c r="J13" s="26"/>
      <c r="K13" s="26"/>
    </row>
    <row r="14" spans="1:11" x14ac:dyDescent="0.2">
      <c r="A14" s="29" t="s">
        <v>10</v>
      </c>
      <c r="B14" s="29" t="s">
        <v>11</v>
      </c>
      <c r="C14" s="29" t="s">
        <v>12</v>
      </c>
      <c r="D14" s="29">
        <v>2024</v>
      </c>
      <c r="E14" s="29">
        <v>2023</v>
      </c>
      <c r="F14" s="29">
        <v>2022</v>
      </c>
      <c r="G14" s="29">
        <v>2021</v>
      </c>
      <c r="H14" s="29" t="s">
        <v>214</v>
      </c>
      <c r="I14" s="26"/>
      <c r="J14" s="26"/>
      <c r="K14" s="26"/>
    </row>
    <row r="15" spans="1:11" ht="15" x14ac:dyDescent="0.25">
      <c r="A15" s="30">
        <v>1122</v>
      </c>
      <c r="B15" s="7" t="s">
        <v>215</v>
      </c>
      <c r="C15" s="31">
        <v>69705</v>
      </c>
      <c r="D15" s="31">
        <v>0</v>
      </c>
      <c r="E15" s="31">
        <v>0</v>
      </c>
      <c r="F15" s="31">
        <v>0</v>
      </c>
      <c r="G15" s="31">
        <v>0</v>
      </c>
      <c r="H15"/>
      <c r="I15" s="26"/>
      <c r="J15" s="26"/>
      <c r="K15" s="26"/>
    </row>
    <row r="16" spans="1:11" ht="15" x14ac:dyDescent="0.25">
      <c r="A16" s="30">
        <v>1124</v>
      </c>
      <c r="B16" s="7" t="s">
        <v>216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/>
      <c r="I16" s="26"/>
      <c r="J16" s="26"/>
      <c r="K16" s="26"/>
    </row>
    <row r="17" spans="1:11" x14ac:dyDescent="0.2">
      <c r="I17" s="26"/>
      <c r="J17" s="26"/>
      <c r="K17" s="26"/>
    </row>
    <row r="18" spans="1:11" x14ac:dyDescent="0.2">
      <c r="A18" s="6" t="s">
        <v>217</v>
      </c>
      <c r="B18" s="6"/>
      <c r="C18" s="6"/>
      <c r="D18" s="6"/>
      <c r="E18" s="6"/>
      <c r="F18" s="6"/>
      <c r="G18" s="6"/>
      <c r="H18" s="6"/>
      <c r="I18" s="26"/>
      <c r="J18" s="26"/>
      <c r="K18" s="26"/>
    </row>
    <row r="19" spans="1:11" x14ac:dyDescent="0.2">
      <c r="A19" s="29" t="s">
        <v>10</v>
      </c>
      <c r="B19" s="29" t="s">
        <v>11</v>
      </c>
      <c r="C19" s="29" t="s">
        <v>12</v>
      </c>
      <c r="D19" s="29" t="s">
        <v>218</v>
      </c>
      <c r="E19" s="29" t="s">
        <v>219</v>
      </c>
      <c r="F19" s="29" t="s">
        <v>220</v>
      </c>
      <c r="G19" s="29" t="s">
        <v>221</v>
      </c>
      <c r="H19" s="29" t="s">
        <v>222</v>
      </c>
      <c r="I19" s="26"/>
      <c r="J19" s="26"/>
      <c r="K19" s="26"/>
    </row>
    <row r="20" spans="1:11" ht="15" x14ac:dyDescent="0.25">
      <c r="A20" s="30">
        <v>1123</v>
      </c>
      <c r="B20" s="7" t="s">
        <v>223</v>
      </c>
      <c r="C20" s="31">
        <v>221198.55</v>
      </c>
      <c r="D20" s="31">
        <v>221198.55</v>
      </c>
      <c r="E20" s="31">
        <v>0</v>
      </c>
      <c r="F20" s="31">
        <v>0</v>
      </c>
      <c r="G20" s="31">
        <v>0</v>
      </c>
      <c r="H20"/>
      <c r="I20" s="26"/>
      <c r="J20" s="26"/>
      <c r="K20" s="26"/>
    </row>
    <row r="21" spans="1:11" ht="15" x14ac:dyDescent="0.25">
      <c r="A21" s="30">
        <v>1125</v>
      </c>
      <c r="B21" s="7" t="s">
        <v>224</v>
      </c>
      <c r="C21" s="31">
        <v>173326</v>
      </c>
      <c r="D21" s="31">
        <v>173326</v>
      </c>
      <c r="E21" s="31">
        <v>0</v>
      </c>
      <c r="F21" s="31">
        <v>0</v>
      </c>
      <c r="G21" s="31">
        <v>0</v>
      </c>
      <c r="H21"/>
      <c r="I21" s="26"/>
      <c r="J21" s="26"/>
      <c r="K21" s="26"/>
    </row>
    <row r="22" spans="1:11" ht="15" x14ac:dyDescent="0.25">
      <c r="A22" s="30">
        <v>1126</v>
      </c>
      <c r="B22" s="7" t="s">
        <v>225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/>
      <c r="I22" s="26"/>
      <c r="J22" s="26"/>
      <c r="K22" s="26"/>
    </row>
    <row r="23" spans="1:11" ht="15" x14ac:dyDescent="0.25">
      <c r="A23" s="30">
        <v>1129</v>
      </c>
      <c r="B23" s="7" t="s">
        <v>226</v>
      </c>
      <c r="C23" s="31">
        <v>25.04</v>
      </c>
      <c r="D23" s="31">
        <v>25.04</v>
      </c>
      <c r="E23" s="31">
        <v>0</v>
      </c>
      <c r="F23" s="31">
        <v>0</v>
      </c>
      <c r="G23" s="31">
        <v>0</v>
      </c>
      <c r="H23"/>
      <c r="I23" s="26"/>
      <c r="J23" s="26"/>
      <c r="K23" s="26"/>
    </row>
    <row r="24" spans="1:11" ht="15" x14ac:dyDescent="0.25">
      <c r="A24" s="30">
        <v>1131</v>
      </c>
      <c r="B24" s="7" t="s">
        <v>227</v>
      </c>
      <c r="C24" s="31">
        <v>2098384.2999999998</v>
      </c>
      <c r="D24" s="31">
        <v>2098384.2999999998</v>
      </c>
      <c r="E24" s="31">
        <v>0</v>
      </c>
      <c r="F24" s="31">
        <v>0</v>
      </c>
      <c r="G24" s="31">
        <v>0</v>
      </c>
      <c r="H24"/>
      <c r="I24" s="26"/>
      <c r="J24" s="26"/>
      <c r="K24" s="26"/>
    </row>
    <row r="25" spans="1:11" ht="15" x14ac:dyDescent="0.25">
      <c r="A25" s="30">
        <v>1132</v>
      </c>
      <c r="B25" s="7" t="s">
        <v>228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/>
      <c r="I25" s="26"/>
      <c r="J25" s="26"/>
      <c r="K25" s="26"/>
    </row>
    <row r="26" spans="1:11" ht="15" x14ac:dyDescent="0.25">
      <c r="A26" s="30">
        <v>1133</v>
      </c>
      <c r="B26" s="7" t="s">
        <v>229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/>
      <c r="I26" s="26"/>
      <c r="J26" s="26"/>
      <c r="K26" s="26"/>
    </row>
    <row r="27" spans="1:11" ht="15" x14ac:dyDescent="0.25">
      <c r="A27" s="30">
        <v>1134</v>
      </c>
      <c r="B27" s="7" t="s">
        <v>230</v>
      </c>
      <c r="C27" s="31">
        <v>307196.40000000002</v>
      </c>
      <c r="D27" s="31">
        <v>0</v>
      </c>
      <c r="E27" s="31">
        <v>0</v>
      </c>
      <c r="F27" s="31">
        <v>0</v>
      </c>
      <c r="G27" s="31">
        <v>307196.40000000002</v>
      </c>
      <c r="H27" t="s">
        <v>231</v>
      </c>
      <c r="I27" s="26"/>
      <c r="J27" s="26"/>
      <c r="K27" s="26"/>
    </row>
    <row r="28" spans="1:11" ht="15" x14ac:dyDescent="0.25">
      <c r="A28" s="30">
        <v>1139</v>
      </c>
      <c r="B28" s="7" t="s">
        <v>232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/>
      <c r="I28" s="26"/>
      <c r="J28" s="26"/>
      <c r="K28" s="26"/>
    </row>
    <row r="29" spans="1:11" x14ac:dyDescent="0.2">
      <c r="I29" s="26"/>
      <c r="J29" s="26"/>
      <c r="K29" s="26"/>
    </row>
    <row r="30" spans="1:11" x14ac:dyDescent="0.2">
      <c r="A30" s="6" t="s">
        <v>233</v>
      </c>
      <c r="B30" s="6"/>
      <c r="C30" s="6"/>
      <c r="D30" s="6"/>
      <c r="E30" s="6"/>
      <c r="F30" s="6"/>
      <c r="G30" s="6"/>
      <c r="H30" s="6"/>
      <c r="I30" s="26"/>
      <c r="J30" s="26"/>
      <c r="K30" s="26"/>
    </row>
    <row r="31" spans="1:11" x14ac:dyDescent="0.2">
      <c r="A31" s="29" t="s">
        <v>10</v>
      </c>
      <c r="B31" s="29" t="s">
        <v>11</v>
      </c>
      <c r="C31" s="29" t="s">
        <v>12</v>
      </c>
      <c r="D31" s="29" t="s">
        <v>234</v>
      </c>
      <c r="E31" s="29" t="s">
        <v>235</v>
      </c>
      <c r="F31" s="29" t="s">
        <v>236</v>
      </c>
      <c r="G31" s="29" t="s">
        <v>237</v>
      </c>
      <c r="H31" s="29"/>
      <c r="I31" s="26"/>
      <c r="J31" s="26"/>
      <c r="K31" s="26"/>
    </row>
    <row r="32" spans="1:11" ht="15" x14ac:dyDescent="0.25">
      <c r="A32" s="30">
        <v>1140</v>
      </c>
      <c r="B32" s="7" t="s">
        <v>238</v>
      </c>
      <c r="C32" s="31">
        <v>0</v>
      </c>
      <c r="D32"/>
      <c r="E32"/>
      <c r="F32"/>
      <c r="G32"/>
      <c r="H32"/>
      <c r="I32" s="26"/>
      <c r="J32" s="26"/>
      <c r="K32" s="26"/>
    </row>
    <row r="33" spans="1:11" ht="15" x14ac:dyDescent="0.25">
      <c r="A33" s="30">
        <v>1141</v>
      </c>
      <c r="B33" s="7" t="s">
        <v>239</v>
      </c>
      <c r="C33" s="31">
        <v>0</v>
      </c>
      <c r="D33"/>
      <c r="E33"/>
      <c r="F33"/>
      <c r="G33"/>
      <c r="H33"/>
      <c r="I33" s="26"/>
      <c r="J33" s="26"/>
      <c r="K33" s="26"/>
    </row>
    <row r="34" spans="1:11" ht="15" x14ac:dyDescent="0.25">
      <c r="A34" s="30">
        <v>1142</v>
      </c>
      <c r="B34" s="7" t="s">
        <v>240</v>
      </c>
      <c r="C34" s="31">
        <v>0</v>
      </c>
      <c r="D34"/>
      <c r="E34"/>
      <c r="F34"/>
      <c r="G34"/>
      <c r="H34"/>
      <c r="I34" s="26"/>
      <c r="J34" s="26"/>
      <c r="K34" s="26"/>
    </row>
    <row r="35" spans="1:11" ht="15" x14ac:dyDescent="0.25">
      <c r="A35" s="30">
        <v>1143</v>
      </c>
      <c r="B35" s="7" t="s">
        <v>241</v>
      </c>
      <c r="C35" s="31">
        <v>0</v>
      </c>
      <c r="D35"/>
      <c r="E35"/>
      <c r="F35"/>
      <c r="G35"/>
      <c r="H35"/>
      <c r="I35" s="26"/>
      <c r="J35" s="26"/>
      <c r="K35" s="26"/>
    </row>
    <row r="36" spans="1:11" ht="15" x14ac:dyDescent="0.25">
      <c r="A36" s="30">
        <v>1144</v>
      </c>
      <c r="B36" s="7" t="s">
        <v>242</v>
      </c>
      <c r="C36" s="31">
        <v>0</v>
      </c>
      <c r="D36"/>
      <c r="E36"/>
      <c r="F36"/>
      <c r="G36"/>
      <c r="H36"/>
      <c r="I36" s="26"/>
      <c r="J36" s="26"/>
      <c r="K36" s="26"/>
    </row>
    <row r="37" spans="1:11" ht="15" x14ac:dyDescent="0.25">
      <c r="A37" s="30">
        <v>1145</v>
      </c>
      <c r="B37" s="7" t="s">
        <v>243</v>
      </c>
      <c r="C37" s="31">
        <v>0</v>
      </c>
      <c r="D37"/>
      <c r="E37"/>
      <c r="F37"/>
      <c r="G37"/>
      <c r="H37"/>
      <c r="I37" s="26"/>
      <c r="J37" s="26"/>
      <c r="K37" s="26"/>
    </row>
    <row r="38" spans="1:11" x14ac:dyDescent="0.2">
      <c r="I38" s="26"/>
      <c r="J38" s="26"/>
      <c r="K38" s="26"/>
    </row>
    <row r="39" spans="1:11" x14ac:dyDescent="0.2">
      <c r="A39" s="6" t="s">
        <v>244</v>
      </c>
      <c r="B39" s="6"/>
      <c r="C39" s="6"/>
      <c r="D39" s="6"/>
      <c r="E39" s="6"/>
      <c r="F39" s="6"/>
      <c r="G39" s="6"/>
      <c r="H39" s="6"/>
      <c r="I39" s="26"/>
      <c r="J39" s="26"/>
      <c r="K39" s="26"/>
    </row>
    <row r="40" spans="1:11" x14ac:dyDescent="0.2">
      <c r="A40" s="29" t="s">
        <v>10</v>
      </c>
      <c r="B40" s="29" t="s">
        <v>11</v>
      </c>
      <c r="C40" s="29" t="s">
        <v>12</v>
      </c>
      <c r="D40" s="29" t="s">
        <v>245</v>
      </c>
      <c r="E40" s="29" t="s">
        <v>246</v>
      </c>
      <c r="F40" s="29" t="s">
        <v>247</v>
      </c>
      <c r="G40" s="29"/>
      <c r="H40" s="29"/>
      <c r="I40" s="26"/>
      <c r="J40" s="26"/>
      <c r="K40" s="26"/>
    </row>
    <row r="41" spans="1:11" ht="15" x14ac:dyDescent="0.25">
      <c r="A41" s="30">
        <v>1150</v>
      </c>
      <c r="B41" s="7" t="s">
        <v>248</v>
      </c>
      <c r="C41" s="31">
        <v>0</v>
      </c>
      <c r="D41"/>
      <c r="E41"/>
      <c r="F41"/>
      <c r="G41"/>
      <c r="H41"/>
      <c r="I41" s="26"/>
      <c r="J41" s="26"/>
      <c r="K41" s="26"/>
    </row>
    <row r="42" spans="1:11" ht="15" x14ac:dyDescent="0.25">
      <c r="A42" s="30">
        <v>1151</v>
      </c>
      <c r="B42" s="7" t="s">
        <v>249</v>
      </c>
      <c r="C42" s="31">
        <v>0</v>
      </c>
      <c r="D42"/>
      <c r="E42"/>
      <c r="F42"/>
      <c r="G42"/>
      <c r="H42"/>
      <c r="I42" s="26"/>
      <c r="J42" s="26"/>
      <c r="K42" s="26"/>
    </row>
    <row r="43" spans="1:11" x14ac:dyDescent="0.2">
      <c r="I43" s="26"/>
      <c r="J43" s="26"/>
      <c r="K43" s="26"/>
    </row>
    <row r="44" spans="1:11" x14ac:dyDescent="0.2">
      <c r="A44" s="6" t="s">
        <v>250</v>
      </c>
      <c r="B44" s="6"/>
      <c r="C44" s="6"/>
      <c r="D44" s="6"/>
      <c r="E44" s="6"/>
      <c r="F44" s="6"/>
      <c r="G44" s="6"/>
      <c r="H44" s="6"/>
      <c r="I44" s="26"/>
      <c r="J44" s="26"/>
      <c r="K44" s="26"/>
    </row>
    <row r="45" spans="1:11" x14ac:dyDescent="0.2">
      <c r="A45" s="29" t="s">
        <v>10</v>
      </c>
      <c r="B45" s="29" t="s">
        <v>11</v>
      </c>
      <c r="C45" s="29" t="s">
        <v>12</v>
      </c>
      <c r="D45" s="29" t="s">
        <v>209</v>
      </c>
      <c r="E45" s="29" t="s">
        <v>222</v>
      </c>
      <c r="F45" s="29"/>
      <c r="G45" s="29"/>
      <c r="H45" s="29"/>
      <c r="I45" s="26"/>
      <c r="J45" s="26"/>
      <c r="K45" s="26"/>
    </row>
    <row r="46" spans="1:11" ht="15" x14ac:dyDescent="0.25">
      <c r="A46" s="30">
        <v>1213</v>
      </c>
      <c r="B46" s="7" t="s">
        <v>251</v>
      </c>
      <c r="C46" s="31">
        <v>0</v>
      </c>
      <c r="D46"/>
      <c r="E46"/>
      <c r="F46"/>
      <c r="G46"/>
      <c r="H46"/>
      <c r="I46" s="26"/>
      <c r="J46" s="26"/>
      <c r="K46" s="26"/>
    </row>
    <row r="47" spans="1:11" x14ac:dyDescent="0.2">
      <c r="I47" s="26"/>
      <c r="J47" s="26"/>
      <c r="K47" s="26"/>
    </row>
    <row r="48" spans="1:11" x14ac:dyDescent="0.2">
      <c r="A48" s="6" t="s">
        <v>252</v>
      </c>
      <c r="B48" s="6"/>
      <c r="C48" s="6"/>
      <c r="D48" s="6"/>
      <c r="E48" s="6"/>
      <c r="F48" s="6"/>
      <c r="G48" s="6"/>
      <c r="H48" s="6"/>
      <c r="I48" s="26"/>
      <c r="J48" s="26"/>
      <c r="K48" s="26"/>
    </row>
    <row r="49" spans="1:12" x14ac:dyDescent="0.2">
      <c r="A49" s="29" t="s">
        <v>10</v>
      </c>
      <c r="B49" s="29" t="s">
        <v>11</v>
      </c>
      <c r="C49" s="29" t="s">
        <v>12</v>
      </c>
      <c r="D49" s="29"/>
      <c r="E49" s="29"/>
      <c r="F49" s="29"/>
      <c r="G49" s="29"/>
      <c r="H49" s="29"/>
      <c r="I49" s="26"/>
      <c r="J49" s="26"/>
      <c r="K49" s="26"/>
    </row>
    <row r="50" spans="1:12" ht="15" x14ac:dyDescent="0.25">
      <c r="A50" s="30">
        <v>1211</v>
      </c>
      <c r="B50" s="7" t="s">
        <v>253</v>
      </c>
      <c r="C50" s="31">
        <v>0</v>
      </c>
      <c r="D50"/>
      <c r="E50"/>
      <c r="F50"/>
      <c r="G50"/>
      <c r="H50"/>
      <c r="I50" s="26"/>
      <c r="J50" s="26"/>
      <c r="K50" s="26"/>
    </row>
    <row r="51" spans="1:12" ht="15" x14ac:dyDescent="0.25">
      <c r="A51" s="30">
        <v>1212</v>
      </c>
      <c r="B51" s="7" t="s">
        <v>254</v>
      </c>
      <c r="C51" s="31">
        <v>0</v>
      </c>
      <c r="D51"/>
      <c r="E51"/>
      <c r="F51"/>
      <c r="G51"/>
      <c r="H51"/>
      <c r="I51" s="26"/>
      <c r="J51" s="26"/>
      <c r="K51" s="26"/>
    </row>
    <row r="52" spans="1:12" ht="15" x14ac:dyDescent="0.25">
      <c r="A52" s="30">
        <v>1214</v>
      </c>
      <c r="B52" s="7" t="s">
        <v>255</v>
      </c>
      <c r="C52" s="31">
        <v>0</v>
      </c>
      <c r="D52"/>
      <c r="E52"/>
      <c r="F52"/>
      <c r="G52"/>
      <c r="H52"/>
      <c r="I52" s="26"/>
      <c r="J52" s="26"/>
      <c r="K52" s="26"/>
    </row>
    <row r="53" spans="1:12" x14ac:dyDescent="0.2">
      <c r="I53" s="26"/>
      <c r="J53" s="26"/>
      <c r="K53" s="26"/>
    </row>
    <row r="54" spans="1:12" x14ac:dyDescent="0.2">
      <c r="A54" s="6" t="s">
        <v>256</v>
      </c>
      <c r="B54" s="6"/>
      <c r="C54" s="6"/>
      <c r="D54" s="6"/>
      <c r="E54" s="6"/>
      <c r="F54" s="6"/>
      <c r="G54" s="6"/>
      <c r="H54" s="6"/>
      <c r="I54" s="6"/>
      <c r="J54" s="6"/>
      <c r="K54" s="26"/>
    </row>
    <row r="55" spans="1:12" x14ac:dyDescent="0.2">
      <c r="A55" s="29" t="s">
        <v>10</v>
      </c>
      <c r="B55" s="29" t="s">
        <v>11</v>
      </c>
      <c r="C55" s="29" t="s">
        <v>12</v>
      </c>
      <c r="D55" s="29" t="s">
        <v>257</v>
      </c>
      <c r="E55" s="29" t="s">
        <v>258</v>
      </c>
      <c r="F55" s="29" t="s">
        <v>259</v>
      </c>
      <c r="G55" s="29" t="s">
        <v>260</v>
      </c>
      <c r="H55" s="29" t="s">
        <v>261</v>
      </c>
      <c r="I55" s="29" t="s">
        <v>262</v>
      </c>
      <c r="J55" s="29" t="s">
        <v>222</v>
      </c>
      <c r="K55" s="26"/>
    </row>
    <row r="56" spans="1:12" ht="15" x14ac:dyDescent="0.25">
      <c r="A56" s="30">
        <v>1230</v>
      </c>
      <c r="B56" s="7" t="s">
        <v>263</v>
      </c>
      <c r="C56" s="31">
        <v>1091835020.5999999</v>
      </c>
      <c r="D56" s="31">
        <v>0</v>
      </c>
      <c r="E56" s="31">
        <v>766103369.65999997</v>
      </c>
      <c r="F56"/>
      <c r="G56"/>
      <c r="H56"/>
      <c r="I56"/>
      <c r="J56"/>
      <c r="K56" s="26"/>
    </row>
    <row r="57" spans="1:12" ht="15" x14ac:dyDescent="0.25">
      <c r="A57" s="30">
        <v>1231</v>
      </c>
      <c r="B57" s="7" t="s">
        <v>264</v>
      </c>
      <c r="C57" s="31">
        <v>241369343.09</v>
      </c>
      <c r="D57" s="32"/>
      <c r="E57" s="32"/>
      <c r="F57"/>
      <c r="G57"/>
      <c r="H57"/>
      <c r="I57"/>
      <c r="J57"/>
      <c r="K57" s="26"/>
    </row>
    <row r="58" spans="1:12" ht="15" x14ac:dyDescent="0.25">
      <c r="A58" s="30">
        <v>1232</v>
      </c>
      <c r="B58" s="7" t="s">
        <v>265</v>
      </c>
      <c r="C58" s="31">
        <v>0</v>
      </c>
      <c r="D58" s="31">
        <v>0</v>
      </c>
      <c r="E58" s="31">
        <v>0</v>
      </c>
      <c r="F58"/>
      <c r="G58"/>
      <c r="H58"/>
      <c r="I58"/>
      <c r="J58"/>
      <c r="K58" s="26"/>
    </row>
    <row r="59" spans="1:12" ht="15" x14ac:dyDescent="0.25">
      <c r="A59" s="30">
        <v>1233</v>
      </c>
      <c r="B59" s="7" t="s">
        <v>266</v>
      </c>
      <c r="C59" s="31">
        <v>850465677.50999999</v>
      </c>
      <c r="D59" s="31">
        <v>0</v>
      </c>
      <c r="E59" s="31">
        <v>383051684.82999998</v>
      </c>
      <c r="F59"/>
      <c r="G59"/>
      <c r="H59"/>
      <c r="I59"/>
      <c r="J59"/>
      <c r="K59" s="26"/>
    </row>
    <row r="60" spans="1:12" ht="15" x14ac:dyDescent="0.25">
      <c r="A60" s="30">
        <v>1234</v>
      </c>
      <c r="B60" s="7" t="s">
        <v>267</v>
      </c>
      <c r="C60" s="31">
        <v>0</v>
      </c>
      <c r="D60" s="31">
        <v>0</v>
      </c>
      <c r="E60" s="31">
        <v>0</v>
      </c>
      <c r="F60"/>
      <c r="G60"/>
      <c r="H60"/>
      <c r="I60"/>
      <c r="J60"/>
      <c r="K60" s="26"/>
    </row>
    <row r="61" spans="1:12" ht="15" x14ac:dyDescent="0.25">
      <c r="A61" s="30">
        <v>1235</v>
      </c>
      <c r="B61" s="7" t="s">
        <v>268</v>
      </c>
      <c r="C61" s="31">
        <v>0</v>
      </c>
      <c r="D61" s="31">
        <v>0</v>
      </c>
      <c r="E61" s="31">
        <v>0</v>
      </c>
      <c r="F61"/>
      <c r="G61"/>
      <c r="H61"/>
      <c r="I61"/>
      <c r="J61"/>
      <c r="K61" s="26"/>
    </row>
    <row r="62" spans="1:12" ht="15" x14ac:dyDescent="0.25">
      <c r="A62" s="30">
        <v>1236</v>
      </c>
      <c r="B62" s="7" t="s">
        <v>269</v>
      </c>
      <c r="C62" s="31">
        <v>0</v>
      </c>
      <c r="D62" s="31">
        <v>0</v>
      </c>
      <c r="E62" s="31">
        <v>0</v>
      </c>
      <c r="F62"/>
      <c r="G62"/>
      <c r="H62"/>
      <c r="I62"/>
      <c r="J62"/>
      <c r="K62" s="26"/>
    </row>
    <row r="63" spans="1:12" ht="15" x14ac:dyDescent="0.25">
      <c r="A63" s="30">
        <v>1239</v>
      </c>
      <c r="B63" s="7" t="s">
        <v>270</v>
      </c>
      <c r="C63" s="31">
        <v>0</v>
      </c>
      <c r="D63" s="31">
        <v>0</v>
      </c>
      <c r="E63" s="31">
        <v>383051684.82999998</v>
      </c>
      <c r="F63"/>
      <c r="G63"/>
      <c r="H63"/>
      <c r="I63"/>
      <c r="J63"/>
      <c r="K63" s="26"/>
    </row>
    <row r="64" spans="1:12" ht="15" x14ac:dyDescent="0.25">
      <c r="A64" s="30">
        <v>1240</v>
      </c>
      <c r="B64" s="7" t="s">
        <v>271</v>
      </c>
      <c r="C64" s="31">
        <v>570283565.83999991</v>
      </c>
      <c r="D64" s="31">
        <v>0</v>
      </c>
      <c r="E64" s="31">
        <v>410014009.71000004</v>
      </c>
      <c r="F64"/>
      <c r="G64"/>
      <c r="H64"/>
      <c r="I64"/>
      <c r="J64"/>
      <c r="K64" s="153"/>
      <c r="L64" s="31"/>
    </row>
    <row r="65" spans="1:11" ht="15" x14ac:dyDescent="0.25">
      <c r="A65" s="30">
        <v>1241</v>
      </c>
      <c r="B65" s="7" t="s">
        <v>272</v>
      </c>
      <c r="C65" s="31">
        <v>316839243.95999998</v>
      </c>
      <c r="D65" s="31">
        <v>0</v>
      </c>
      <c r="E65" s="31">
        <v>228819258.84999999</v>
      </c>
      <c r="F65"/>
      <c r="G65"/>
      <c r="H65"/>
      <c r="I65"/>
      <c r="J65" s="26"/>
      <c r="K65" s="153"/>
    </row>
    <row r="66" spans="1:11" ht="15" x14ac:dyDescent="0.25">
      <c r="A66" s="30">
        <v>1242</v>
      </c>
      <c r="B66" s="7" t="s">
        <v>273</v>
      </c>
      <c r="C66" s="31">
        <v>138899174.75</v>
      </c>
      <c r="D66" s="31">
        <v>0</v>
      </c>
      <c r="E66" s="31">
        <v>103273405.33</v>
      </c>
      <c r="F66"/>
      <c r="G66"/>
      <c r="H66"/>
      <c r="I66"/>
      <c r="J66" s="26"/>
      <c r="K66" s="153"/>
    </row>
    <row r="67" spans="1:11" ht="15" x14ac:dyDescent="0.25">
      <c r="A67" s="30">
        <v>1243</v>
      </c>
      <c r="B67" s="7" t="s">
        <v>274</v>
      </c>
      <c r="C67" s="31">
        <v>29523535.23</v>
      </c>
      <c r="D67" s="31">
        <v>0</v>
      </c>
      <c r="E67" s="31">
        <v>23568903.93</v>
      </c>
      <c r="F67"/>
      <c r="G67"/>
      <c r="H67"/>
      <c r="I67"/>
      <c r="J67" s="26"/>
      <c r="K67" s="153"/>
    </row>
    <row r="68" spans="1:11" ht="15" x14ac:dyDescent="0.25">
      <c r="A68" s="30">
        <v>1244</v>
      </c>
      <c r="B68" s="7" t="s">
        <v>275</v>
      </c>
      <c r="C68" s="31">
        <v>23444494.760000002</v>
      </c>
      <c r="D68" s="31">
        <v>0</v>
      </c>
      <c r="E68" s="31">
        <v>18758235.82</v>
      </c>
      <c r="F68"/>
      <c r="G68"/>
      <c r="H68"/>
      <c r="I68"/>
      <c r="J68" s="26"/>
      <c r="K68" s="153"/>
    </row>
    <row r="69" spans="1:11" ht="15" x14ac:dyDescent="0.25">
      <c r="A69" s="30">
        <v>1245</v>
      </c>
      <c r="B69" s="7" t="s">
        <v>276</v>
      </c>
      <c r="C69" s="31">
        <v>0</v>
      </c>
      <c r="D69" s="31">
        <v>0</v>
      </c>
      <c r="E69" s="31">
        <v>0</v>
      </c>
      <c r="F69"/>
      <c r="G69"/>
      <c r="H69"/>
      <c r="I69"/>
      <c r="J69" s="26"/>
      <c r="K69" s="153"/>
    </row>
    <row r="70" spans="1:11" ht="15" x14ac:dyDescent="0.25">
      <c r="A70" s="30">
        <v>1246</v>
      </c>
      <c r="B70" s="7" t="s">
        <v>277</v>
      </c>
      <c r="C70" s="31">
        <v>60584655.590000004</v>
      </c>
      <c r="D70" s="31">
        <v>0</v>
      </c>
      <c r="E70" s="31">
        <v>35594205.780000001</v>
      </c>
      <c r="F70"/>
      <c r="G70"/>
      <c r="H70"/>
      <c r="I70"/>
      <c r="J70" s="26"/>
      <c r="K70" s="153"/>
    </row>
    <row r="71" spans="1:11" ht="15" x14ac:dyDescent="0.25">
      <c r="A71" s="30">
        <v>1247</v>
      </c>
      <c r="B71" s="7" t="s">
        <v>278</v>
      </c>
      <c r="C71" s="31">
        <v>992461.55</v>
      </c>
      <c r="D71" s="31">
        <v>0</v>
      </c>
      <c r="E71" s="31">
        <v>0</v>
      </c>
      <c r="F71"/>
      <c r="G71"/>
      <c r="H71"/>
      <c r="I71"/>
      <c r="J71" s="26"/>
      <c r="K71" s="153"/>
    </row>
    <row r="72" spans="1:11" ht="15" x14ac:dyDescent="0.25">
      <c r="A72" s="30">
        <v>1248</v>
      </c>
      <c r="B72" s="7" t="s">
        <v>279</v>
      </c>
      <c r="C72" s="31">
        <v>0</v>
      </c>
      <c r="D72" s="31">
        <v>0</v>
      </c>
      <c r="E72" s="31">
        <v>0</v>
      </c>
      <c r="F72"/>
      <c r="G72"/>
      <c r="H72"/>
      <c r="I72"/>
      <c r="J72" s="26"/>
      <c r="K72" s="153"/>
    </row>
    <row r="73" spans="1:11" x14ac:dyDescent="0.2">
      <c r="I73" s="26"/>
      <c r="J73" s="26"/>
      <c r="K73" s="153"/>
    </row>
    <row r="74" spans="1:11" x14ac:dyDescent="0.2">
      <c r="A74" s="6" t="s">
        <v>280</v>
      </c>
      <c r="B74" s="6"/>
      <c r="C74" s="6"/>
      <c r="D74" s="6"/>
      <c r="E74" s="6"/>
      <c r="F74" s="6"/>
      <c r="G74" s="6"/>
      <c r="H74" s="6"/>
      <c r="I74" s="6"/>
      <c r="J74" s="26"/>
      <c r="K74" s="153"/>
    </row>
    <row r="75" spans="1:11" x14ac:dyDescent="0.2">
      <c r="A75" s="29" t="s">
        <v>10</v>
      </c>
      <c r="B75" s="29" t="s">
        <v>11</v>
      </c>
      <c r="C75" s="29" t="s">
        <v>12</v>
      </c>
      <c r="D75" s="29" t="s">
        <v>281</v>
      </c>
      <c r="E75" s="29" t="s">
        <v>282</v>
      </c>
      <c r="F75" s="29" t="s">
        <v>283</v>
      </c>
      <c r="G75" s="29" t="s">
        <v>284</v>
      </c>
      <c r="H75" s="29" t="s">
        <v>261</v>
      </c>
      <c r="I75" s="29" t="s">
        <v>222</v>
      </c>
      <c r="J75" s="26"/>
      <c r="K75" s="153"/>
    </row>
    <row r="76" spans="1:11" ht="15" x14ac:dyDescent="0.25">
      <c r="A76" s="30">
        <v>1250</v>
      </c>
      <c r="B76" s="7" t="s">
        <v>285</v>
      </c>
      <c r="C76" s="31">
        <v>0</v>
      </c>
      <c r="D76" s="31">
        <v>0</v>
      </c>
      <c r="E76" s="31">
        <v>0</v>
      </c>
      <c r="F76"/>
      <c r="G76"/>
      <c r="H76"/>
      <c r="I76"/>
      <c r="J76" s="26"/>
      <c r="K76" s="153"/>
    </row>
    <row r="77" spans="1:11" ht="15" x14ac:dyDescent="0.25">
      <c r="A77" s="30">
        <v>1251</v>
      </c>
      <c r="B77" s="7" t="s">
        <v>286</v>
      </c>
      <c r="C77" s="31">
        <v>0</v>
      </c>
      <c r="D77" s="31">
        <v>0</v>
      </c>
      <c r="E77" s="31">
        <v>0</v>
      </c>
      <c r="F77"/>
      <c r="G77"/>
      <c r="H77"/>
      <c r="I77"/>
      <c r="J77" s="26"/>
      <c r="K77" s="153"/>
    </row>
    <row r="78" spans="1:11" ht="15" x14ac:dyDescent="0.25">
      <c r="A78" s="30">
        <v>1252</v>
      </c>
      <c r="B78" s="7" t="s">
        <v>287</v>
      </c>
      <c r="C78" s="31">
        <v>0</v>
      </c>
      <c r="D78" s="31">
        <v>0</v>
      </c>
      <c r="E78" s="31">
        <v>0</v>
      </c>
      <c r="F78"/>
      <c r="G78"/>
      <c r="H78"/>
      <c r="I78"/>
      <c r="J78" s="26"/>
      <c r="K78" s="153"/>
    </row>
    <row r="79" spans="1:11" ht="15" x14ac:dyDescent="0.25">
      <c r="A79" s="30">
        <v>1253</v>
      </c>
      <c r="B79" s="7" t="s">
        <v>288</v>
      </c>
      <c r="C79" s="31">
        <v>0</v>
      </c>
      <c r="D79" s="31">
        <v>0</v>
      </c>
      <c r="E79" s="31">
        <v>0</v>
      </c>
      <c r="F79"/>
      <c r="G79"/>
      <c r="H79"/>
      <c r="I79"/>
      <c r="J79" s="26"/>
      <c r="K79" s="153"/>
    </row>
    <row r="80" spans="1:11" ht="15" x14ac:dyDescent="0.25">
      <c r="A80" s="30">
        <v>1254</v>
      </c>
      <c r="B80" s="7" t="s">
        <v>289</v>
      </c>
      <c r="C80" s="31">
        <v>0</v>
      </c>
      <c r="D80" s="31">
        <v>0</v>
      </c>
      <c r="E80" s="31">
        <v>0</v>
      </c>
      <c r="F80"/>
      <c r="G80"/>
      <c r="H80"/>
      <c r="I80"/>
      <c r="J80" s="26"/>
      <c r="K80" s="153"/>
    </row>
    <row r="81" spans="1:11" ht="15" x14ac:dyDescent="0.25">
      <c r="A81" s="30">
        <v>1259</v>
      </c>
      <c r="B81" s="7" t="s">
        <v>290</v>
      </c>
      <c r="C81" s="31">
        <v>0</v>
      </c>
      <c r="D81" s="31">
        <v>0</v>
      </c>
      <c r="E81" s="31">
        <v>0</v>
      </c>
      <c r="F81"/>
      <c r="G81"/>
      <c r="H81"/>
      <c r="I81" s="26"/>
      <c r="J81" s="26"/>
      <c r="K81" s="153"/>
    </row>
    <row r="82" spans="1:11" ht="15" x14ac:dyDescent="0.25">
      <c r="A82" s="30">
        <v>1270</v>
      </c>
      <c r="B82" s="7" t="s">
        <v>291</v>
      </c>
      <c r="C82" s="31">
        <v>0</v>
      </c>
      <c r="D82" s="32"/>
      <c r="E82" s="32"/>
      <c r="F82"/>
      <c r="G82"/>
      <c r="H82"/>
      <c r="I82" s="26"/>
      <c r="J82" s="26"/>
      <c r="K82" s="153"/>
    </row>
    <row r="83" spans="1:11" ht="15" x14ac:dyDescent="0.25">
      <c r="A83" s="30">
        <v>1271</v>
      </c>
      <c r="B83" s="7" t="s">
        <v>292</v>
      </c>
      <c r="C83" s="31">
        <v>0</v>
      </c>
      <c r="D83" s="32"/>
      <c r="E83" s="32"/>
      <c r="F83"/>
      <c r="G83"/>
      <c r="H83"/>
      <c r="I83" s="26"/>
      <c r="J83" s="26"/>
      <c r="K83" s="153"/>
    </row>
    <row r="84" spans="1:11" ht="15" x14ac:dyDescent="0.25">
      <c r="A84" s="30">
        <v>1272</v>
      </c>
      <c r="B84" s="7" t="s">
        <v>293</v>
      </c>
      <c r="C84" s="31">
        <v>0</v>
      </c>
      <c r="D84" s="32"/>
      <c r="E84" s="32"/>
      <c r="F84"/>
      <c r="G84"/>
      <c r="H84"/>
      <c r="I84" s="26"/>
      <c r="J84" s="26"/>
      <c r="K84" s="153"/>
    </row>
    <row r="85" spans="1:11" ht="15" x14ac:dyDescent="0.25">
      <c r="A85" s="30">
        <v>1273</v>
      </c>
      <c r="B85" s="7" t="s">
        <v>294</v>
      </c>
      <c r="C85" s="31">
        <v>0</v>
      </c>
      <c r="D85" s="32"/>
      <c r="E85" s="32"/>
      <c r="F85"/>
      <c r="G85"/>
      <c r="H85"/>
      <c r="I85" s="26"/>
      <c r="J85" s="26"/>
      <c r="K85" s="153"/>
    </row>
    <row r="86" spans="1:11" ht="15" x14ac:dyDescent="0.25">
      <c r="A86" s="30">
        <v>1274</v>
      </c>
      <c r="B86" s="7" t="s">
        <v>295</v>
      </c>
      <c r="C86" s="31">
        <v>0</v>
      </c>
      <c r="D86" s="32"/>
      <c r="E86" s="32"/>
      <c r="F86"/>
      <c r="G86"/>
      <c r="H86"/>
      <c r="I86" s="26"/>
      <c r="J86" s="26"/>
      <c r="K86" s="153"/>
    </row>
    <row r="87" spans="1:11" ht="15" x14ac:dyDescent="0.25">
      <c r="A87" s="30">
        <v>1275</v>
      </c>
      <c r="B87" s="7" t="s">
        <v>296</v>
      </c>
      <c r="C87" s="31">
        <v>0</v>
      </c>
      <c r="D87" s="32"/>
      <c r="E87" s="32"/>
      <c r="F87"/>
      <c r="G87"/>
      <c r="H87"/>
      <c r="I87" s="26"/>
      <c r="J87" s="26"/>
      <c r="K87" s="26"/>
    </row>
    <row r="88" spans="1:11" ht="15" x14ac:dyDescent="0.25">
      <c r="A88" s="30">
        <v>1279</v>
      </c>
      <c r="B88" s="7" t="s">
        <v>297</v>
      </c>
      <c r="C88" s="31">
        <v>0</v>
      </c>
      <c r="D88" s="32"/>
      <c r="E88" s="32"/>
      <c r="F88"/>
      <c r="G88"/>
      <c r="H88"/>
      <c r="I88" s="26"/>
      <c r="J88" s="26"/>
      <c r="K88" s="26"/>
    </row>
    <row r="89" spans="1:11" x14ac:dyDescent="0.2">
      <c r="I89" s="26"/>
      <c r="J89" s="26"/>
      <c r="K89" s="26"/>
    </row>
    <row r="90" spans="1:11" x14ac:dyDescent="0.2">
      <c r="A90" s="6" t="s">
        <v>298</v>
      </c>
      <c r="B90" s="6"/>
      <c r="C90" s="6"/>
      <c r="D90" s="6"/>
      <c r="E90" s="6"/>
      <c r="F90" s="6"/>
      <c r="G90" s="6"/>
      <c r="H90" s="6"/>
      <c r="I90" s="26"/>
      <c r="J90" s="26"/>
      <c r="K90" s="26"/>
    </row>
    <row r="91" spans="1:11" x14ac:dyDescent="0.2">
      <c r="A91" s="29" t="s">
        <v>10</v>
      </c>
      <c r="B91" s="29" t="s">
        <v>11</v>
      </c>
      <c r="C91" s="29" t="s">
        <v>12</v>
      </c>
      <c r="D91" s="29" t="s">
        <v>299</v>
      </c>
      <c r="E91" s="29"/>
      <c r="F91" s="29"/>
      <c r="G91" s="29"/>
      <c r="H91" s="29"/>
      <c r="I91" s="26"/>
      <c r="J91" s="26"/>
      <c r="K91" s="26"/>
    </row>
    <row r="92" spans="1:11" ht="15" x14ac:dyDescent="0.25">
      <c r="A92" s="30">
        <v>1160</v>
      </c>
      <c r="B92" s="7" t="s">
        <v>300</v>
      </c>
      <c r="C92" s="31">
        <v>-39545.93</v>
      </c>
      <c r="D92"/>
      <c r="E92"/>
      <c r="F92"/>
      <c r="G92"/>
      <c r="H92"/>
      <c r="I92" s="26"/>
      <c r="J92" s="26"/>
      <c r="K92" s="26"/>
    </row>
    <row r="93" spans="1:11" ht="15" x14ac:dyDescent="0.25">
      <c r="A93" s="30">
        <v>1161</v>
      </c>
      <c r="B93" s="7" t="s">
        <v>301</v>
      </c>
      <c r="C93" s="31">
        <v>-39545.93</v>
      </c>
      <c r="D93"/>
      <c r="E93"/>
      <c r="F93"/>
      <c r="G93"/>
      <c r="H93"/>
      <c r="I93" s="26"/>
      <c r="J93" s="26"/>
      <c r="K93" s="26"/>
    </row>
    <row r="94" spans="1:11" ht="15" x14ac:dyDescent="0.25">
      <c r="A94" s="30">
        <v>1162</v>
      </c>
      <c r="B94" s="7" t="s">
        <v>302</v>
      </c>
      <c r="C94" s="31">
        <v>0</v>
      </c>
      <c r="D94"/>
      <c r="E94"/>
      <c r="F94"/>
      <c r="G94"/>
      <c r="H94"/>
      <c r="I94" s="26"/>
      <c r="J94" s="26"/>
      <c r="K94" s="26"/>
    </row>
    <row r="95" spans="1:11" x14ac:dyDescent="0.2">
      <c r="I95" s="26"/>
      <c r="J95" s="26"/>
      <c r="K95" s="26"/>
    </row>
    <row r="96" spans="1:11" x14ac:dyDescent="0.2">
      <c r="A96" s="6" t="s">
        <v>303</v>
      </c>
      <c r="B96" s="6"/>
      <c r="C96" s="6"/>
      <c r="D96" s="6"/>
      <c r="E96" s="6"/>
      <c r="F96" s="6"/>
      <c r="G96" s="6"/>
      <c r="H96" s="6"/>
      <c r="I96" s="26"/>
      <c r="J96" s="26"/>
      <c r="K96" s="26"/>
    </row>
    <row r="97" spans="1:11" x14ac:dyDescent="0.2">
      <c r="A97" s="29" t="s">
        <v>10</v>
      </c>
      <c r="B97" s="29" t="s">
        <v>11</v>
      </c>
      <c r="C97" s="29" t="s">
        <v>12</v>
      </c>
      <c r="D97" s="29" t="s">
        <v>222</v>
      </c>
      <c r="E97" s="29"/>
      <c r="F97" s="29"/>
      <c r="G97" s="29"/>
      <c r="H97" s="29"/>
      <c r="I97" s="26"/>
      <c r="J97" s="26"/>
      <c r="K97" s="26"/>
    </row>
    <row r="98" spans="1:11" ht="15" x14ac:dyDescent="0.25">
      <c r="A98" s="30">
        <v>1190</v>
      </c>
      <c r="B98" s="7" t="s">
        <v>304</v>
      </c>
      <c r="C98" s="31">
        <v>26000</v>
      </c>
      <c r="D98"/>
      <c r="E98"/>
      <c r="F98"/>
      <c r="G98"/>
      <c r="H98"/>
      <c r="I98" s="26"/>
      <c r="J98" s="26"/>
      <c r="K98" s="26"/>
    </row>
    <row r="99" spans="1:11" ht="15" x14ac:dyDescent="0.25">
      <c r="A99" s="30">
        <v>1191</v>
      </c>
      <c r="B99" s="7" t="s">
        <v>305</v>
      </c>
      <c r="C99" s="31">
        <v>26000</v>
      </c>
      <c r="D99"/>
      <c r="E99"/>
      <c r="F99"/>
      <c r="G99"/>
      <c r="H99"/>
      <c r="I99" s="26"/>
      <c r="J99" s="26"/>
      <c r="K99" s="26"/>
    </row>
    <row r="100" spans="1:11" ht="15" x14ac:dyDescent="0.25">
      <c r="A100" s="30">
        <v>1192</v>
      </c>
      <c r="B100" s="7" t="s">
        <v>306</v>
      </c>
      <c r="C100" s="31">
        <v>0</v>
      </c>
      <c r="D100"/>
      <c r="E100"/>
      <c r="F100"/>
      <c r="G100"/>
      <c r="H100"/>
      <c r="I100" s="26"/>
      <c r="J100" s="26"/>
      <c r="K100" s="26"/>
    </row>
    <row r="101" spans="1:11" ht="15" x14ac:dyDescent="0.25">
      <c r="A101" s="30">
        <v>1193</v>
      </c>
      <c r="B101" s="7" t="s">
        <v>307</v>
      </c>
      <c r="C101" s="31">
        <v>0</v>
      </c>
      <c r="D101"/>
      <c r="E101"/>
      <c r="F101"/>
      <c r="G101"/>
      <c r="H101"/>
      <c r="I101" s="26"/>
      <c r="J101" s="26"/>
      <c r="K101" s="26"/>
    </row>
    <row r="102" spans="1:11" ht="15" x14ac:dyDescent="0.25">
      <c r="A102" s="30">
        <v>1194</v>
      </c>
      <c r="B102" s="7" t="s">
        <v>308</v>
      </c>
      <c r="C102" s="31">
        <v>0</v>
      </c>
      <c r="D102"/>
      <c r="E102"/>
      <c r="F102"/>
      <c r="G102"/>
      <c r="H102"/>
      <c r="I102" s="26"/>
      <c r="J102" s="26"/>
      <c r="K102" s="26"/>
    </row>
    <row r="103" spans="1:11" ht="15" x14ac:dyDescent="0.25">
      <c r="A103" s="30">
        <v>1290</v>
      </c>
      <c r="B103" s="7" t="s">
        <v>309</v>
      </c>
      <c r="C103" s="31">
        <v>0</v>
      </c>
      <c r="D103"/>
      <c r="E103"/>
      <c r="F103"/>
      <c r="G103"/>
      <c r="H103"/>
      <c r="I103" s="26"/>
      <c r="J103" s="26"/>
      <c r="K103" s="26"/>
    </row>
    <row r="104" spans="1:11" ht="15" x14ac:dyDescent="0.25">
      <c r="A104" s="30">
        <v>1291</v>
      </c>
      <c r="B104" s="7" t="s">
        <v>310</v>
      </c>
      <c r="C104" s="31">
        <v>0</v>
      </c>
      <c r="D104"/>
      <c r="E104"/>
      <c r="F104"/>
      <c r="G104"/>
      <c r="H104"/>
      <c r="I104" s="26"/>
      <c r="J104" s="26"/>
      <c r="K104" s="26"/>
    </row>
    <row r="105" spans="1:11" ht="15" x14ac:dyDescent="0.25">
      <c r="A105" s="30">
        <v>1292</v>
      </c>
      <c r="B105" s="7" t="s">
        <v>311</v>
      </c>
      <c r="C105" s="31">
        <v>0</v>
      </c>
      <c r="D105"/>
      <c r="E105"/>
      <c r="F105"/>
      <c r="G105"/>
      <c r="H105"/>
      <c r="I105" s="26"/>
      <c r="J105" s="26"/>
      <c r="K105" s="26"/>
    </row>
    <row r="106" spans="1:11" ht="15" x14ac:dyDescent="0.25">
      <c r="A106" s="30">
        <v>1293</v>
      </c>
      <c r="B106" s="7" t="s">
        <v>312</v>
      </c>
      <c r="C106" s="31">
        <v>0</v>
      </c>
      <c r="D106"/>
      <c r="E106"/>
      <c r="F106"/>
      <c r="G106"/>
      <c r="H106"/>
      <c r="I106" s="26"/>
      <c r="J106" s="26"/>
      <c r="K106" s="26"/>
    </row>
    <row r="107" spans="1:11" x14ac:dyDescent="0.2">
      <c r="I107" s="26"/>
      <c r="J107" s="26"/>
      <c r="K107" s="26"/>
    </row>
    <row r="108" spans="1:11" x14ac:dyDescent="0.2">
      <c r="A108" s="6" t="s">
        <v>313</v>
      </c>
      <c r="B108" s="6"/>
      <c r="C108" s="6"/>
      <c r="D108" s="6"/>
      <c r="E108" s="6"/>
      <c r="F108" s="6"/>
      <c r="G108" s="6"/>
      <c r="H108" s="6"/>
      <c r="I108" s="26"/>
      <c r="J108" s="26"/>
      <c r="K108" s="26"/>
    </row>
    <row r="109" spans="1:11" x14ac:dyDescent="0.2">
      <c r="A109" s="29" t="s">
        <v>10</v>
      </c>
      <c r="B109" s="29" t="s">
        <v>11</v>
      </c>
      <c r="C109" s="29" t="s">
        <v>12</v>
      </c>
      <c r="D109" s="29" t="s">
        <v>218</v>
      </c>
      <c r="E109" s="29" t="s">
        <v>219</v>
      </c>
      <c r="F109" s="29" t="s">
        <v>220</v>
      </c>
      <c r="G109" s="29" t="s">
        <v>314</v>
      </c>
      <c r="H109" s="29" t="s">
        <v>315</v>
      </c>
      <c r="I109" s="26"/>
      <c r="J109" s="26"/>
      <c r="K109" s="26"/>
    </row>
    <row r="110" spans="1:11" ht="15" x14ac:dyDescent="0.25">
      <c r="A110" s="30">
        <v>2110</v>
      </c>
      <c r="B110" s="7" t="s">
        <v>316</v>
      </c>
      <c r="C110" s="31">
        <v>84989006.429999992</v>
      </c>
      <c r="D110" s="31">
        <v>84989006.429999992</v>
      </c>
      <c r="E110" s="31">
        <v>0</v>
      </c>
      <c r="F110" s="31">
        <v>0</v>
      </c>
      <c r="G110" s="31">
        <v>0</v>
      </c>
      <c r="H110"/>
      <c r="I110" s="26"/>
      <c r="J110" s="26"/>
      <c r="K110" s="26"/>
    </row>
    <row r="111" spans="1:11" ht="15" x14ac:dyDescent="0.25">
      <c r="A111" s="30">
        <v>2111</v>
      </c>
      <c r="B111" s="7" t="s">
        <v>317</v>
      </c>
      <c r="C111" s="31">
        <v>12380980.92</v>
      </c>
      <c r="D111" s="31">
        <v>12380980.92</v>
      </c>
      <c r="E111" s="31">
        <v>0</v>
      </c>
      <c r="F111" s="31">
        <v>0</v>
      </c>
      <c r="G111" s="31">
        <v>0</v>
      </c>
      <c r="H111"/>
      <c r="I111" s="26"/>
      <c r="J111" s="26"/>
      <c r="K111" s="26"/>
    </row>
    <row r="112" spans="1:11" ht="15" x14ac:dyDescent="0.25">
      <c r="A112" s="30">
        <v>2112</v>
      </c>
      <c r="B112" s="7" t="s">
        <v>318</v>
      </c>
      <c r="C112" s="31">
        <v>3029663.68</v>
      </c>
      <c r="D112" s="31">
        <v>3029663.68</v>
      </c>
      <c r="E112" s="31">
        <v>0</v>
      </c>
      <c r="F112" s="31">
        <v>0</v>
      </c>
      <c r="G112" s="31">
        <v>0</v>
      </c>
      <c r="H112"/>
      <c r="I112" s="26"/>
      <c r="J112" s="26"/>
      <c r="K112" s="26"/>
    </row>
    <row r="113" spans="1:11" ht="15" x14ac:dyDescent="0.25">
      <c r="A113" s="30">
        <v>2113</v>
      </c>
      <c r="B113" s="7" t="s">
        <v>319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  <c r="H113"/>
      <c r="I113" s="26"/>
      <c r="J113" s="26"/>
      <c r="K113" s="26"/>
    </row>
    <row r="114" spans="1:11" ht="15" x14ac:dyDescent="0.25">
      <c r="A114" s="30">
        <v>2114</v>
      </c>
      <c r="B114" s="7" t="s">
        <v>320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  <c r="H114"/>
      <c r="I114" s="26"/>
      <c r="J114" s="26"/>
      <c r="K114" s="26"/>
    </row>
    <row r="115" spans="1:11" ht="15" x14ac:dyDescent="0.25">
      <c r="A115" s="30">
        <v>2115</v>
      </c>
      <c r="B115" s="7" t="s">
        <v>321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  <c r="H115"/>
      <c r="I115" s="26"/>
      <c r="J115" s="26"/>
      <c r="K115" s="26"/>
    </row>
    <row r="116" spans="1:11" ht="15" x14ac:dyDescent="0.25">
      <c r="A116" s="30">
        <v>2116</v>
      </c>
      <c r="B116" s="7" t="s">
        <v>322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  <c r="H116"/>
      <c r="I116" s="26"/>
      <c r="J116" s="26"/>
      <c r="K116" s="26"/>
    </row>
    <row r="117" spans="1:11" ht="15" x14ac:dyDescent="0.25">
      <c r="A117" s="30">
        <v>2117</v>
      </c>
      <c r="B117" s="7" t="s">
        <v>323</v>
      </c>
      <c r="C117" s="31">
        <v>66602660.009999998</v>
      </c>
      <c r="D117" s="31">
        <v>66602660.009999998</v>
      </c>
      <c r="E117" s="31">
        <v>0</v>
      </c>
      <c r="F117" s="31">
        <v>0</v>
      </c>
      <c r="G117" s="31">
        <v>0</v>
      </c>
      <c r="H117"/>
      <c r="I117" s="26"/>
      <c r="J117" s="26"/>
      <c r="K117" s="26"/>
    </row>
    <row r="118" spans="1:11" ht="15" x14ac:dyDescent="0.25">
      <c r="A118" s="30">
        <v>2118</v>
      </c>
      <c r="B118" s="7" t="s">
        <v>324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  <c r="H118"/>
      <c r="I118" s="26"/>
      <c r="J118" s="26"/>
      <c r="K118" s="26"/>
    </row>
    <row r="119" spans="1:11" ht="15" x14ac:dyDescent="0.25">
      <c r="A119" s="30">
        <v>2119</v>
      </c>
      <c r="B119" s="7" t="s">
        <v>325</v>
      </c>
      <c r="C119" s="31">
        <v>2975701.82</v>
      </c>
      <c r="D119" s="31">
        <v>2975701.82</v>
      </c>
      <c r="E119" s="31">
        <v>0</v>
      </c>
      <c r="F119" s="31">
        <v>0</v>
      </c>
      <c r="G119" s="31">
        <v>0</v>
      </c>
      <c r="H119"/>
      <c r="I119" s="26"/>
      <c r="J119" s="26"/>
      <c r="K119" s="26"/>
    </row>
    <row r="120" spans="1:11" ht="15" x14ac:dyDescent="0.25">
      <c r="A120" s="30">
        <v>2120</v>
      </c>
      <c r="B120" s="7" t="s">
        <v>326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  <c r="H120"/>
      <c r="I120" s="26"/>
      <c r="J120" s="26"/>
      <c r="K120" s="26"/>
    </row>
    <row r="121" spans="1:11" ht="15" x14ac:dyDescent="0.25">
      <c r="A121" s="30">
        <v>2121</v>
      </c>
      <c r="B121" s="7" t="s">
        <v>327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  <c r="H121"/>
      <c r="I121" s="26"/>
      <c r="J121" s="26"/>
      <c r="K121" s="26"/>
    </row>
    <row r="122" spans="1:11" ht="15" x14ac:dyDescent="0.25">
      <c r="A122" s="30">
        <v>2122</v>
      </c>
      <c r="B122" s="7" t="s">
        <v>328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  <c r="H122"/>
      <c r="I122" s="26"/>
      <c r="J122" s="26"/>
      <c r="K122" s="26"/>
    </row>
    <row r="123" spans="1:11" ht="15" x14ac:dyDescent="0.25">
      <c r="A123" s="30">
        <v>2129</v>
      </c>
      <c r="B123" s="7" t="s">
        <v>329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  <c r="H123"/>
      <c r="I123" s="26"/>
      <c r="J123" s="26"/>
      <c r="K123" s="26"/>
    </row>
    <row r="124" spans="1:11" x14ac:dyDescent="0.2">
      <c r="I124" s="26"/>
      <c r="J124" s="26"/>
      <c r="K124" s="26"/>
    </row>
    <row r="125" spans="1:11" x14ac:dyDescent="0.2">
      <c r="A125" s="6" t="s">
        <v>330</v>
      </c>
      <c r="B125" s="6"/>
      <c r="C125" s="6"/>
      <c r="D125" s="6"/>
      <c r="E125" s="6"/>
      <c r="F125" s="6"/>
      <c r="G125" s="6"/>
      <c r="H125" s="6"/>
      <c r="I125" s="26"/>
      <c r="J125" s="26"/>
      <c r="K125" s="26"/>
    </row>
    <row r="126" spans="1:11" x14ac:dyDescent="0.2">
      <c r="A126" s="29" t="s">
        <v>10</v>
      </c>
      <c r="B126" s="29" t="s">
        <v>11</v>
      </c>
      <c r="C126" s="29" t="s">
        <v>12</v>
      </c>
      <c r="D126" s="29" t="s">
        <v>331</v>
      </c>
      <c r="E126" s="29" t="s">
        <v>222</v>
      </c>
      <c r="F126" s="29"/>
      <c r="G126" s="29"/>
      <c r="H126" s="29"/>
      <c r="I126" s="26"/>
      <c r="J126" s="26"/>
      <c r="K126" s="26"/>
    </row>
    <row r="127" spans="1:11" ht="15" x14ac:dyDescent="0.25">
      <c r="A127" s="30">
        <v>2160</v>
      </c>
      <c r="B127" s="7" t="s">
        <v>332</v>
      </c>
      <c r="C127" s="31">
        <v>1000</v>
      </c>
      <c r="D127"/>
      <c r="E127"/>
      <c r="F127"/>
      <c r="G127"/>
      <c r="H127"/>
      <c r="I127" s="26"/>
      <c r="J127" s="26"/>
      <c r="K127" s="26"/>
    </row>
    <row r="128" spans="1:11" ht="15" x14ac:dyDescent="0.25">
      <c r="A128" s="30">
        <v>2161</v>
      </c>
      <c r="B128" s="7" t="s">
        <v>333</v>
      </c>
      <c r="C128" s="31">
        <v>1000</v>
      </c>
      <c r="D128"/>
      <c r="E128"/>
      <c r="F128"/>
      <c r="G128"/>
      <c r="H128"/>
      <c r="I128" s="26"/>
      <c r="J128" s="26"/>
      <c r="K128" s="26"/>
    </row>
    <row r="129" spans="1:11" ht="15" x14ac:dyDescent="0.25">
      <c r="A129" s="30">
        <v>2162</v>
      </c>
      <c r="B129" s="7" t="s">
        <v>334</v>
      </c>
      <c r="C129" s="31">
        <v>0</v>
      </c>
      <c r="D129"/>
      <c r="E129"/>
      <c r="F129"/>
      <c r="G129"/>
      <c r="H129"/>
      <c r="I129" s="26"/>
      <c r="J129" s="26"/>
      <c r="K129" s="26"/>
    </row>
    <row r="130" spans="1:11" ht="15" x14ac:dyDescent="0.25">
      <c r="A130" s="30">
        <v>2163</v>
      </c>
      <c r="B130" s="7" t="s">
        <v>335</v>
      </c>
      <c r="C130" s="31">
        <v>0</v>
      </c>
      <c r="D130"/>
      <c r="E130"/>
      <c r="F130"/>
      <c r="G130"/>
      <c r="H130"/>
      <c r="I130" s="26"/>
      <c r="J130" s="26"/>
      <c r="K130" s="26"/>
    </row>
    <row r="131" spans="1:11" ht="15" x14ac:dyDescent="0.25">
      <c r="A131" s="30">
        <v>2164</v>
      </c>
      <c r="B131" s="7" t="s">
        <v>336</v>
      </c>
      <c r="C131" s="31">
        <v>0</v>
      </c>
      <c r="D131"/>
      <c r="E131"/>
      <c r="F131"/>
      <c r="G131"/>
      <c r="H131"/>
      <c r="I131" s="26"/>
      <c r="J131" s="26"/>
      <c r="K131" s="26"/>
    </row>
    <row r="132" spans="1:11" ht="15" x14ac:dyDescent="0.25">
      <c r="A132" s="30">
        <v>2165</v>
      </c>
      <c r="B132" s="7" t="s">
        <v>337</v>
      </c>
      <c r="C132" s="31">
        <v>0</v>
      </c>
      <c r="D132"/>
      <c r="E132"/>
      <c r="F132"/>
      <c r="G132"/>
      <c r="H132"/>
      <c r="I132" s="26"/>
      <c r="J132" s="26"/>
      <c r="K132" s="26"/>
    </row>
    <row r="133" spans="1:11" ht="15" x14ac:dyDescent="0.25">
      <c r="A133" s="30">
        <v>2166</v>
      </c>
      <c r="B133" s="7" t="s">
        <v>338</v>
      </c>
      <c r="C133" s="31">
        <v>0</v>
      </c>
      <c r="D133"/>
      <c r="E133"/>
      <c r="F133"/>
      <c r="G133"/>
      <c r="H133"/>
      <c r="I133" s="26"/>
      <c r="J133" s="26"/>
      <c r="K133" s="26"/>
    </row>
    <row r="134" spans="1:11" ht="15" x14ac:dyDescent="0.25">
      <c r="A134" s="30">
        <v>2250</v>
      </c>
      <c r="B134" s="7" t="s">
        <v>339</v>
      </c>
      <c r="C134" s="31">
        <v>0</v>
      </c>
      <c r="D134"/>
      <c r="E134"/>
      <c r="F134"/>
      <c r="G134"/>
      <c r="H134"/>
      <c r="I134" s="26"/>
      <c r="J134" s="26"/>
      <c r="K134" s="26"/>
    </row>
    <row r="135" spans="1:11" ht="15" x14ac:dyDescent="0.25">
      <c r="A135" s="30">
        <v>2251</v>
      </c>
      <c r="B135" s="7" t="s">
        <v>340</v>
      </c>
      <c r="C135" s="31">
        <v>0</v>
      </c>
      <c r="D135"/>
      <c r="E135"/>
      <c r="F135"/>
      <c r="G135"/>
      <c r="H135"/>
      <c r="I135" s="26"/>
      <c r="J135" s="26"/>
      <c r="K135" s="26"/>
    </row>
    <row r="136" spans="1:11" ht="15" x14ac:dyDescent="0.25">
      <c r="A136" s="30">
        <v>2252</v>
      </c>
      <c r="B136" s="7" t="s">
        <v>341</v>
      </c>
      <c r="C136" s="31">
        <v>0</v>
      </c>
      <c r="D136"/>
      <c r="E136"/>
      <c r="F136"/>
      <c r="G136"/>
      <c r="H136"/>
      <c r="I136" s="26"/>
      <c r="J136" s="26"/>
      <c r="K136" s="26"/>
    </row>
    <row r="137" spans="1:11" ht="15" x14ac:dyDescent="0.25">
      <c r="A137" s="30">
        <v>2253</v>
      </c>
      <c r="B137" s="7" t="s">
        <v>342</v>
      </c>
      <c r="C137" s="31">
        <v>0</v>
      </c>
      <c r="D137"/>
      <c r="E137"/>
      <c r="F137"/>
      <c r="G137"/>
      <c r="H137"/>
      <c r="I137" s="26"/>
      <c r="J137" s="26"/>
      <c r="K137" s="26"/>
    </row>
    <row r="138" spans="1:11" ht="15" x14ac:dyDescent="0.25">
      <c r="A138" s="30">
        <v>2254</v>
      </c>
      <c r="B138" s="7" t="s">
        <v>343</v>
      </c>
      <c r="C138" s="31">
        <v>0</v>
      </c>
      <c r="D138"/>
      <c r="E138"/>
      <c r="F138"/>
      <c r="G138"/>
      <c r="H138"/>
      <c r="I138" s="26"/>
      <c r="J138" s="26"/>
      <c r="K138" s="26"/>
    </row>
    <row r="139" spans="1:11" ht="15" x14ac:dyDescent="0.25">
      <c r="A139" s="30">
        <v>2255</v>
      </c>
      <c r="B139" s="7" t="s">
        <v>344</v>
      </c>
      <c r="C139" s="31">
        <v>0</v>
      </c>
      <c r="D139"/>
      <c r="E139"/>
      <c r="F139"/>
      <c r="G139"/>
      <c r="H139"/>
      <c r="I139" s="26"/>
      <c r="J139" s="26"/>
      <c r="K139" s="26"/>
    </row>
    <row r="140" spans="1:11" ht="15" x14ac:dyDescent="0.25">
      <c r="A140" s="30">
        <v>2256</v>
      </c>
      <c r="B140" s="7" t="s">
        <v>345</v>
      </c>
      <c r="C140" s="31">
        <v>0</v>
      </c>
      <c r="D140"/>
      <c r="E140"/>
      <c r="F140"/>
      <c r="G140"/>
      <c r="H140"/>
      <c r="I140" s="26"/>
      <c r="J140" s="26"/>
      <c r="K140" s="26"/>
    </row>
    <row r="141" spans="1:11" x14ac:dyDescent="0.2">
      <c r="I141" s="26"/>
      <c r="J141" s="26"/>
      <c r="K141" s="26"/>
    </row>
    <row r="142" spans="1:11" x14ac:dyDescent="0.2">
      <c r="A142" s="6" t="s">
        <v>346</v>
      </c>
      <c r="B142" s="6"/>
      <c r="C142" s="6"/>
      <c r="D142" s="6"/>
      <c r="E142" s="6"/>
      <c r="F142" s="6"/>
      <c r="G142" s="6"/>
      <c r="H142" s="6"/>
      <c r="I142" s="26"/>
      <c r="J142" s="26"/>
      <c r="K142" s="26"/>
    </row>
    <row r="143" spans="1:11" x14ac:dyDescent="0.2">
      <c r="A143" s="33" t="s">
        <v>10</v>
      </c>
      <c r="B143" s="33" t="s">
        <v>11</v>
      </c>
      <c r="C143" s="33" t="s">
        <v>12</v>
      </c>
      <c r="D143" s="33" t="s">
        <v>331</v>
      </c>
      <c r="E143" s="33" t="s">
        <v>222</v>
      </c>
      <c r="F143" s="33"/>
      <c r="G143" s="33"/>
      <c r="H143" s="33"/>
      <c r="I143" s="26"/>
      <c r="J143" s="26"/>
      <c r="K143" s="26"/>
    </row>
    <row r="144" spans="1:11" ht="15" x14ac:dyDescent="0.25">
      <c r="A144" s="30">
        <v>2150</v>
      </c>
      <c r="B144" s="7" t="s">
        <v>347</v>
      </c>
      <c r="C144" s="31">
        <v>0</v>
      </c>
      <c r="D144"/>
      <c r="E144"/>
      <c r="F144"/>
      <c r="G144"/>
      <c r="H144"/>
      <c r="I144" s="26"/>
      <c r="J144" s="26"/>
      <c r="K144" s="26"/>
    </row>
    <row r="145" spans="1:11" ht="15" x14ac:dyDescent="0.25">
      <c r="A145" s="30">
        <v>2151</v>
      </c>
      <c r="B145" s="7" t="s">
        <v>348</v>
      </c>
      <c r="C145" s="31">
        <v>0</v>
      </c>
      <c r="D145"/>
      <c r="E145"/>
      <c r="I145" s="26"/>
      <c r="J145" s="26"/>
      <c r="K145" s="26"/>
    </row>
    <row r="146" spans="1:11" ht="15" x14ac:dyDescent="0.25">
      <c r="A146" s="30">
        <v>2152</v>
      </c>
      <c r="B146" s="7" t="s">
        <v>349</v>
      </c>
      <c r="C146" s="31">
        <v>0</v>
      </c>
      <c r="D146"/>
      <c r="E146"/>
      <c r="I146" s="26"/>
      <c r="J146" s="26"/>
      <c r="K146" s="26"/>
    </row>
    <row r="147" spans="1:11" ht="15" x14ac:dyDescent="0.25">
      <c r="A147" s="30">
        <v>2159</v>
      </c>
      <c r="B147" s="7" t="s">
        <v>350</v>
      </c>
      <c r="C147" s="31">
        <v>0</v>
      </c>
      <c r="D147"/>
      <c r="E147"/>
      <c r="I147" s="26"/>
      <c r="J147" s="26"/>
      <c r="K147" s="26"/>
    </row>
    <row r="148" spans="1:11" ht="15" x14ac:dyDescent="0.25">
      <c r="A148" s="30">
        <v>2240</v>
      </c>
      <c r="B148" s="7" t="s">
        <v>351</v>
      </c>
      <c r="C148" s="31">
        <v>0</v>
      </c>
      <c r="D148"/>
      <c r="E148"/>
      <c r="I148" s="26"/>
      <c r="J148" s="26"/>
      <c r="K148" s="26"/>
    </row>
    <row r="149" spans="1:11" ht="15" x14ac:dyDescent="0.25">
      <c r="A149" s="30">
        <v>2241</v>
      </c>
      <c r="B149" s="7" t="s">
        <v>352</v>
      </c>
      <c r="C149" s="31">
        <v>0</v>
      </c>
      <c r="D149"/>
      <c r="E149"/>
      <c r="I149" s="26"/>
      <c r="J149" s="26"/>
      <c r="K149" s="26"/>
    </row>
    <row r="150" spans="1:11" ht="15" x14ac:dyDescent="0.25">
      <c r="A150" s="30">
        <v>2242</v>
      </c>
      <c r="B150" s="7" t="s">
        <v>353</v>
      </c>
      <c r="C150" s="31">
        <v>0</v>
      </c>
      <c r="D150"/>
      <c r="E150"/>
      <c r="I150" s="26"/>
      <c r="J150" s="26"/>
      <c r="K150" s="26"/>
    </row>
    <row r="151" spans="1:11" ht="15" x14ac:dyDescent="0.25">
      <c r="A151" s="30">
        <v>2249</v>
      </c>
      <c r="B151" s="7" t="s">
        <v>354</v>
      </c>
      <c r="C151" s="31">
        <v>0</v>
      </c>
      <c r="D151"/>
      <c r="E151"/>
      <c r="I151" s="26"/>
      <c r="J151" s="26"/>
      <c r="K151" s="26"/>
    </row>
    <row r="152" spans="1:11" x14ac:dyDescent="0.2">
      <c r="I152" s="26"/>
      <c r="J152" s="26"/>
      <c r="K152" s="26"/>
    </row>
    <row r="153" spans="1:11" x14ac:dyDescent="0.2">
      <c r="A153" s="34" t="s">
        <v>355</v>
      </c>
      <c r="B153" s="34"/>
      <c r="C153" s="34"/>
      <c r="D153" s="34"/>
      <c r="E153" s="34"/>
      <c r="I153" s="26"/>
      <c r="J153" s="26"/>
      <c r="K153" s="26"/>
    </row>
    <row r="154" spans="1:11" x14ac:dyDescent="0.2">
      <c r="A154" s="35" t="s">
        <v>10</v>
      </c>
      <c r="B154" s="35" t="s">
        <v>11</v>
      </c>
      <c r="C154" s="35" t="s">
        <v>12</v>
      </c>
      <c r="D154" s="36" t="s">
        <v>331</v>
      </c>
      <c r="E154" s="36" t="s">
        <v>222</v>
      </c>
      <c r="I154" s="26"/>
      <c r="J154" s="26"/>
      <c r="K154" s="26"/>
    </row>
    <row r="155" spans="1:11" x14ac:dyDescent="0.2">
      <c r="A155" s="37">
        <v>2170</v>
      </c>
      <c r="B155" s="38" t="s">
        <v>356</v>
      </c>
      <c r="C155" s="39">
        <v>0</v>
      </c>
      <c r="D155" s="38"/>
      <c r="E155" s="38"/>
      <c r="I155" s="26"/>
      <c r="J155" s="26"/>
      <c r="K155" s="26"/>
    </row>
    <row r="156" spans="1:11" x14ac:dyDescent="0.2">
      <c r="A156" s="37">
        <v>2171</v>
      </c>
      <c r="B156" s="38" t="s">
        <v>357</v>
      </c>
      <c r="C156" s="39">
        <v>0</v>
      </c>
      <c r="D156" s="38"/>
      <c r="E156" s="38"/>
      <c r="I156" s="26"/>
      <c r="J156" s="26"/>
      <c r="K156" s="26"/>
    </row>
    <row r="157" spans="1:11" x14ac:dyDescent="0.2">
      <c r="A157" s="37">
        <v>2172</v>
      </c>
      <c r="B157" s="38" t="s">
        <v>358</v>
      </c>
      <c r="C157" s="39">
        <v>0</v>
      </c>
      <c r="D157" s="38"/>
      <c r="E157" s="38"/>
      <c r="I157" s="26"/>
      <c r="J157" s="26"/>
      <c r="K157" s="26"/>
    </row>
    <row r="158" spans="1:11" x14ac:dyDescent="0.2">
      <c r="A158" s="37">
        <v>2179</v>
      </c>
      <c r="B158" s="38" t="s">
        <v>359</v>
      </c>
      <c r="C158" s="39">
        <v>0</v>
      </c>
      <c r="D158" s="38"/>
      <c r="E158" s="38"/>
      <c r="I158" s="26"/>
      <c r="J158" s="26"/>
      <c r="K158" s="26"/>
    </row>
    <row r="159" spans="1:11" x14ac:dyDescent="0.2">
      <c r="A159" s="37">
        <v>2260</v>
      </c>
      <c r="B159" s="38" t="s">
        <v>360</v>
      </c>
      <c r="C159" s="39">
        <v>0</v>
      </c>
      <c r="D159" s="38"/>
      <c r="E159" s="38"/>
      <c r="I159" s="26"/>
      <c r="J159" s="26"/>
      <c r="K159" s="26"/>
    </row>
    <row r="160" spans="1:11" x14ac:dyDescent="0.2">
      <c r="A160" s="37">
        <v>2261</v>
      </c>
      <c r="B160" s="38" t="s">
        <v>361</v>
      </c>
      <c r="C160" s="39">
        <v>0</v>
      </c>
      <c r="D160" s="38"/>
      <c r="E160" s="38"/>
      <c r="I160" s="26"/>
      <c r="J160" s="26"/>
      <c r="K160" s="26"/>
    </row>
    <row r="161" spans="1:11" x14ac:dyDescent="0.2">
      <c r="A161" s="37">
        <v>2262</v>
      </c>
      <c r="B161" s="38" t="s">
        <v>362</v>
      </c>
      <c r="C161" s="39">
        <v>0</v>
      </c>
      <c r="D161" s="38"/>
      <c r="E161" s="38"/>
      <c r="I161" s="26"/>
      <c r="J161" s="26"/>
      <c r="K161" s="26"/>
    </row>
    <row r="162" spans="1:11" x14ac:dyDescent="0.2">
      <c r="A162" s="37">
        <v>2263</v>
      </c>
      <c r="B162" s="38" t="s">
        <v>363</v>
      </c>
      <c r="C162" s="39">
        <v>0</v>
      </c>
      <c r="D162" s="38"/>
      <c r="E162" s="38"/>
      <c r="I162" s="26"/>
      <c r="J162" s="26"/>
      <c r="K162" s="26"/>
    </row>
    <row r="163" spans="1:11" x14ac:dyDescent="0.2">
      <c r="A163" s="37">
        <v>2269</v>
      </c>
      <c r="B163" s="38" t="s">
        <v>364</v>
      </c>
      <c r="C163" s="39">
        <v>0</v>
      </c>
      <c r="D163" s="38"/>
      <c r="E163" s="38"/>
      <c r="I163" s="26"/>
      <c r="J163" s="26"/>
      <c r="K163" s="26"/>
    </row>
    <row r="164" spans="1:11" x14ac:dyDescent="0.2">
      <c r="A164" s="38"/>
      <c r="B164" s="38"/>
      <c r="C164" s="38"/>
      <c r="D164" s="38"/>
      <c r="E164" s="38"/>
      <c r="I164" s="26"/>
      <c r="J164" s="26"/>
      <c r="K164" s="26"/>
    </row>
    <row r="165" spans="1:11" x14ac:dyDescent="0.2">
      <c r="A165" s="34" t="s">
        <v>365</v>
      </c>
      <c r="B165" s="34"/>
      <c r="C165" s="34"/>
      <c r="D165" s="34"/>
      <c r="E165" s="34"/>
      <c r="I165" s="26"/>
      <c r="J165" s="26"/>
      <c r="K165" s="26"/>
    </row>
    <row r="166" spans="1:11" x14ac:dyDescent="0.2">
      <c r="A166" s="35" t="s">
        <v>10</v>
      </c>
      <c r="B166" s="35" t="s">
        <v>11</v>
      </c>
      <c r="C166" s="35" t="s">
        <v>12</v>
      </c>
      <c r="D166" s="36" t="s">
        <v>331</v>
      </c>
      <c r="E166" s="36" t="s">
        <v>222</v>
      </c>
      <c r="I166" s="26"/>
      <c r="J166" s="26"/>
      <c r="K166" s="26"/>
    </row>
    <row r="167" spans="1:11" x14ac:dyDescent="0.2">
      <c r="A167" s="37">
        <v>2190</v>
      </c>
      <c r="B167" s="38" t="s">
        <v>366</v>
      </c>
      <c r="C167" s="39">
        <v>-470.22</v>
      </c>
      <c r="D167" s="38"/>
      <c r="E167" s="38"/>
      <c r="I167" s="26"/>
      <c r="J167" s="26"/>
      <c r="K167" s="26"/>
    </row>
    <row r="168" spans="1:11" x14ac:dyDescent="0.2">
      <c r="A168" s="37">
        <v>2191</v>
      </c>
      <c r="B168" s="38" t="s">
        <v>367</v>
      </c>
      <c r="C168" s="39">
        <v>0</v>
      </c>
      <c r="D168" s="38"/>
      <c r="E168" s="38"/>
      <c r="I168" s="26"/>
      <c r="J168" s="26"/>
      <c r="K168" s="26"/>
    </row>
    <row r="169" spans="1:11" x14ac:dyDescent="0.2">
      <c r="A169" s="37">
        <v>2192</v>
      </c>
      <c r="B169" s="38" t="s">
        <v>368</v>
      </c>
      <c r="C169" s="39">
        <v>0</v>
      </c>
      <c r="D169" s="38"/>
      <c r="E169" s="38"/>
      <c r="I169" s="26"/>
      <c r="J169" s="26"/>
      <c r="K169" s="26"/>
    </row>
    <row r="170" spans="1:11" x14ac:dyDescent="0.2">
      <c r="A170" s="37">
        <v>2199</v>
      </c>
      <c r="B170" s="38" t="s">
        <v>369</v>
      </c>
      <c r="C170" s="39">
        <v>-470.22</v>
      </c>
      <c r="D170" s="38"/>
      <c r="E170" s="38"/>
      <c r="I170" s="26"/>
      <c r="J170" s="26"/>
      <c r="K170" s="26"/>
    </row>
    <row r="171" spans="1:11" x14ac:dyDescent="0.2">
      <c r="A171" s="40"/>
      <c r="B171" s="40"/>
      <c r="C171" s="40"/>
      <c r="D171" s="40"/>
      <c r="E171" s="40"/>
      <c r="F171" s="26"/>
      <c r="G171" s="26"/>
      <c r="H171" s="26"/>
      <c r="I171" s="26"/>
      <c r="J171" s="26"/>
      <c r="K171" s="26"/>
    </row>
    <row r="172" spans="1:11" x14ac:dyDescent="0.2">
      <c r="A172" s="40"/>
      <c r="B172" s="40" t="s">
        <v>206</v>
      </c>
      <c r="C172" s="40"/>
      <c r="D172" s="40"/>
      <c r="E172" s="40"/>
      <c r="F172" s="26"/>
      <c r="G172" s="26"/>
      <c r="H172" s="26"/>
      <c r="I172" s="26"/>
      <c r="J172" s="26"/>
      <c r="K172" s="26"/>
    </row>
    <row r="173" spans="1:1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</row>
    <row r="174" spans="1:1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</row>
    <row r="175" spans="1:1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</row>
    <row r="176" spans="1:1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</row>
    <row r="177" spans="1:1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</row>
    <row r="178" spans="1:1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</row>
    <row r="179" spans="1:1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</row>
    <row r="180" spans="1:1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</row>
    <row r="181" spans="1:1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</row>
    <row r="182" spans="1:1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</row>
    <row r="183" spans="1:1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</row>
    <row r="184" spans="1:1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</row>
    <row r="185" spans="1:1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</row>
    <row r="186" spans="1:1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</row>
    <row r="187" spans="1:1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1:1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1:1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1:11" x14ac:dyDescent="0.2">
      <c r="I190" s="26"/>
      <c r="J190" s="26"/>
      <c r="K190" s="26"/>
    </row>
    <row r="191" spans="1:11" x14ac:dyDescent="0.2">
      <c r="I191" s="26"/>
      <c r="J191" s="26"/>
      <c r="K191" s="26"/>
    </row>
    <row r="192" spans="1:11" x14ac:dyDescent="0.2">
      <c r="I192" s="26"/>
      <c r="J192" s="26"/>
      <c r="K192" s="26"/>
    </row>
    <row r="193" spans="9:11" x14ac:dyDescent="0.2">
      <c r="I193" s="26"/>
      <c r="J193" s="26"/>
      <c r="K193" s="26"/>
    </row>
    <row r="194" spans="9:11" x14ac:dyDescent="0.2">
      <c r="I194" s="26"/>
      <c r="J194" s="26"/>
      <c r="K194" s="26"/>
    </row>
    <row r="195" spans="9:11" x14ac:dyDescent="0.2">
      <c r="I195" s="26"/>
      <c r="J195" s="26"/>
      <c r="K195" s="26"/>
    </row>
    <row r="196" spans="9:11" x14ac:dyDescent="0.2">
      <c r="I196" s="26"/>
      <c r="J196" s="26"/>
      <c r="K196" s="26"/>
    </row>
    <row r="197" spans="9:11" x14ac:dyDescent="0.2">
      <c r="I197" s="26"/>
      <c r="J197" s="26"/>
      <c r="K197" s="26"/>
    </row>
    <row r="198" spans="9:11" x14ac:dyDescent="0.2">
      <c r="K198" s="26"/>
    </row>
    <row r="199" spans="9:11" x14ac:dyDescent="0.2">
      <c r="K199" s="26"/>
    </row>
    <row r="200" spans="9:11" x14ac:dyDescent="0.2">
      <c r="K200" s="26"/>
    </row>
    <row r="201" spans="9:11" x14ac:dyDescent="0.2">
      <c r="K201" s="26"/>
    </row>
    <row r="202" spans="9:11" x14ac:dyDescent="0.2">
      <c r="K202" s="26"/>
    </row>
    <row r="203" spans="9:11" x14ac:dyDescent="0.2">
      <c r="K203" s="26"/>
    </row>
    <row r="204" spans="9:11" x14ac:dyDescent="0.2">
      <c r="K204" s="26"/>
    </row>
    <row r="205" spans="9:11" x14ac:dyDescent="0.2">
      <c r="K205" s="26"/>
    </row>
    <row r="206" spans="9:11" x14ac:dyDescent="0.2">
      <c r="K206" s="26"/>
    </row>
    <row r="207" spans="9:11" x14ac:dyDescent="0.2">
      <c r="K207" s="26"/>
    </row>
    <row r="208" spans="9:11" x14ac:dyDescent="0.2">
      <c r="K208" s="26"/>
    </row>
    <row r="209" spans="11:11" x14ac:dyDescent="0.2">
      <c r="K209" s="26"/>
    </row>
    <row r="210" spans="11:11" x14ac:dyDescent="0.2">
      <c r="K210" s="26"/>
    </row>
    <row r="211" spans="11:11" x14ac:dyDescent="0.2">
      <c r="K211" s="26"/>
    </row>
    <row r="212" spans="11:11" x14ac:dyDescent="0.2">
      <c r="K212" s="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DD60-4AB4-4623-9BDF-421321DFE7C7}">
  <sheetPr>
    <tabColor rgb="FFFFC000"/>
  </sheetPr>
  <dimension ref="A1:K42"/>
  <sheetViews>
    <sheetView zoomScaleNormal="100" zoomScaleSheetLayoutView="100" workbookViewId="0">
      <selection activeCell="D41" sqref="D41:E41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7109375" style="43" customWidth="1"/>
    <col min="6" max="6" width="5.42578125" style="49" customWidth="1"/>
    <col min="7" max="11" width="9.140625" style="49"/>
    <col min="12" max="16384" width="9.140625" style="43"/>
  </cols>
  <sheetData>
    <row r="1" spans="1:5" ht="18.95" customHeight="1" x14ac:dyDescent="0.2">
      <c r="A1" s="158" t="s">
        <v>0</v>
      </c>
      <c r="B1" s="158"/>
      <c r="C1" s="158"/>
      <c r="D1" s="41" t="s">
        <v>1</v>
      </c>
      <c r="E1" s="42">
        <v>2025</v>
      </c>
    </row>
    <row r="2" spans="1:5" ht="18.95" customHeight="1" x14ac:dyDescent="0.2">
      <c r="A2" s="158" t="s">
        <v>370</v>
      </c>
      <c r="B2" s="158"/>
      <c r="C2" s="158"/>
      <c r="D2" s="41" t="s">
        <v>3</v>
      </c>
      <c r="E2" s="42" t="s">
        <v>4</v>
      </c>
    </row>
    <row r="3" spans="1:5" ht="18.95" customHeight="1" x14ac:dyDescent="0.2">
      <c r="A3" s="158" t="s">
        <v>5</v>
      </c>
      <c r="B3" s="158"/>
      <c r="C3" s="158"/>
      <c r="D3" s="41" t="s">
        <v>6</v>
      </c>
      <c r="E3" s="42">
        <v>1</v>
      </c>
    </row>
    <row r="4" spans="1:5" x14ac:dyDescent="0.2">
      <c r="A4" s="158" t="s">
        <v>7</v>
      </c>
      <c r="B4" s="158"/>
      <c r="C4" s="158"/>
      <c r="D4" s="41"/>
      <c r="E4" s="42"/>
    </row>
    <row r="5" spans="1:5" x14ac:dyDescent="0.2">
      <c r="A5" s="44" t="s">
        <v>8</v>
      </c>
      <c r="B5" s="45"/>
      <c r="C5" s="45"/>
      <c r="D5" s="45"/>
      <c r="E5" s="45"/>
    </row>
    <row r="7" spans="1:5" x14ac:dyDescent="0.2">
      <c r="A7" s="45" t="s">
        <v>371</v>
      </c>
      <c r="B7" s="45"/>
      <c r="C7" s="45"/>
      <c r="D7" s="45"/>
      <c r="E7" s="45"/>
    </row>
    <row r="8" spans="1:5" x14ac:dyDescent="0.2">
      <c r="A8" s="46" t="s">
        <v>10</v>
      </c>
      <c r="B8" s="46" t="s">
        <v>11</v>
      </c>
      <c r="C8" s="46" t="s">
        <v>12</v>
      </c>
      <c r="D8" s="46" t="s">
        <v>209</v>
      </c>
      <c r="E8" s="46" t="s">
        <v>331</v>
      </c>
    </row>
    <row r="9" spans="1:5" ht="15" x14ac:dyDescent="0.25">
      <c r="A9" s="47">
        <v>3110</v>
      </c>
      <c r="B9" s="43" t="s">
        <v>65</v>
      </c>
      <c r="C9" s="48">
        <v>1230027063.24</v>
      </c>
      <c r="D9"/>
      <c r="E9"/>
    </row>
    <row r="10" spans="1:5" ht="15" x14ac:dyDescent="0.25">
      <c r="A10" s="47">
        <v>3120</v>
      </c>
      <c r="B10" s="43" t="s">
        <v>372</v>
      </c>
      <c r="C10" s="48">
        <v>1303222.1200000001</v>
      </c>
      <c r="D10"/>
      <c r="E10"/>
    </row>
    <row r="11" spans="1:5" ht="15" x14ac:dyDescent="0.25">
      <c r="A11" s="47">
        <v>3130</v>
      </c>
      <c r="B11" s="43" t="s">
        <v>373</v>
      </c>
      <c r="C11" s="48">
        <v>0</v>
      </c>
      <c r="D11"/>
      <c r="E11"/>
    </row>
    <row r="12" spans="1:5" x14ac:dyDescent="0.2">
      <c r="A12" s="49"/>
      <c r="B12" s="49"/>
      <c r="C12" s="49"/>
      <c r="D12" s="49"/>
      <c r="E12" s="49"/>
    </row>
    <row r="13" spans="1:5" x14ac:dyDescent="0.2">
      <c r="A13" s="45" t="s">
        <v>374</v>
      </c>
      <c r="B13" s="45"/>
      <c r="C13" s="45"/>
      <c r="D13" s="45"/>
      <c r="E13" s="45"/>
    </row>
    <row r="14" spans="1:5" x14ac:dyDescent="0.2">
      <c r="A14" s="46" t="s">
        <v>10</v>
      </c>
      <c r="B14" s="46" t="s">
        <v>11</v>
      </c>
      <c r="C14" s="46" t="s">
        <v>12</v>
      </c>
      <c r="D14" s="46" t="s">
        <v>375</v>
      </c>
      <c r="E14" s="46"/>
    </row>
    <row r="15" spans="1:5" ht="15" x14ac:dyDescent="0.25">
      <c r="A15" s="47">
        <v>3210</v>
      </c>
      <c r="B15" s="43" t="s">
        <v>376</v>
      </c>
      <c r="C15" s="48">
        <v>92707324.069999993</v>
      </c>
      <c r="D15"/>
      <c r="E15"/>
    </row>
    <row r="16" spans="1:5" ht="15" x14ac:dyDescent="0.25">
      <c r="A16" s="47">
        <v>3220</v>
      </c>
      <c r="B16" s="43" t="s">
        <v>377</v>
      </c>
      <c r="C16" s="48">
        <v>-415435136.01999998</v>
      </c>
      <c r="D16"/>
      <c r="E16"/>
    </row>
    <row r="17" spans="1:5" x14ac:dyDescent="0.2">
      <c r="A17" s="47">
        <v>3230</v>
      </c>
      <c r="B17" s="43" t="s">
        <v>378</v>
      </c>
      <c r="C17" s="48">
        <v>254780179.24000001</v>
      </c>
      <c r="D17" s="49"/>
      <c r="E17" s="49"/>
    </row>
    <row r="18" spans="1:5" x14ac:dyDescent="0.2">
      <c r="A18" s="47">
        <v>3231</v>
      </c>
      <c r="B18" s="43" t="s">
        <v>379</v>
      </c>
      <c r="C18" s="48">
        <v>254780179.24000001</v>
      </c>
      <c r="D18" s="49"/>
      <c r="E18" s="49"/>
    </row>
    <row r="19" spans="1:5" x14ac:dyDescent="0.2">
      <c r="A19" s="47">
        <v>3232</v>
      </c>
      <c r="B19" s="43" t="s">
        <v>380</v>
      </c>
      <c r="C19" s="48">
        <v>0</v>
      </c>
      <c r="D19" s="49"/>
      <c r="E19" s="49"/>
    </row>
    <row r="20" spans="1:5" x14ac:dyDescent="0.2">
      <c r="A20" s="47">
        <v>3233</v>
      </c>
      <c r="B20" s="43" t="s">
        <v>381</v>
      </c>
      <c r="C20" s="48">
        <v>0</v>
      </c>
      <c r="D20" s="49"/>
      <c r="E20" s="49"/>
    </row>
    <row r="21" spans="1:5" x14ac:dyDescent="0.2">
      <c r="A21" s="47">
        <v>3239</v>
      </c>
      <c r="B21" s="43" t="s">
        <v>382</v>
      </c>
      <c r="C21" s="48">
        <v>0</v>
      </c>
      <c r="D21" s="49"/>
      <c r="E21" s="49"/>
    </row>
    <row r="22" spans="1:5" x14ac:dyDescent="0.2">
      <c r="A22" s="47">
        <v>3240</v>
      </c>
      <c r="B22" s="43" t="s">
        <v>383</v>
      </c>
      <c r="C22" s="48">
        <v>0</v>
      </c>
      <c r="D22" s="49"/>
      <c r="E22" s="49"/>
    </row>
    <row r="23" spans="1:5" x14ac:dyDescent="0.2">
      <c r="A23" s="47">
        <v>3241</v>
      </c>
      <c r="B23" s="43" t="s">
        <v>384</v>
      </c>
      <c r="C23" s="48">
        <v>0</v>
      </c>
      <c r="D23" s="49"/>
      <c r="E23" s="49"/>
    </row>
    <row r="24" spans="1:5" x14ac:dyDescent="0.2">
      <c r="A24" s="47">
        <v>3242</v>
      </c>
      <c r="B24" s="43" t="s">
        <v>385</v>
      </c>
      <c r="C24" s="48">
        <v>0</v>
      </c>
      <c r="D24" s="49"/>
      <c r="E24" s="49"/>
    </row>
    <row r="25" spans="1:5" x14ac:dyDescent="0.2">
      <c r="A25" s="47">
        <v>3243</v>
      </c>
      <c r="B25" s="43" t="s">
        <v>386</v>
      </c>
      <c r="C25" s="48">
        <v>0</v>
      </c>
      <c r="D25" s="49"/>
      <c r="E25" s="49"/>
    </row>
    <row r="26" spans="1:5" x14ac:dyDescent="0.2">
      <c r="A26" s="47">
        <v>3250</v>
      </c>
      <c r="B26" s="43" t="s">
        <v>387</v>
      </c>
      <c r="C26" s="48">
        <v>0</v>
      </c>
      <c r="D26" s="49"/>
      <c r="E26" s="49"/>
    </row>
    <row r="27" spans="1:5" x14ac:dyDescent="0.2">
      <c r="A27" s="47">
        <v>3251</v>
      </c>
      <c r="B27" s="43" t="s">
        <v>388</v>
      </c>
      <c r="C27" s="48">
        <v>0</v>
      </c>
      <c r="D27" s="49"/>
      <c r="E27" s="49"/>
    </row>
    <row r="28" spans="1:5" x14ac:dyDescent="0.2">
      <c r="A28" s="47">
        <v>3252</v>
      </c>
      <c r="B28" s="43" t="s">
        <v>389</v>
      </c>
      <c r="C28" s="48">
        <v>0</v>
      </c>
      <c r="D28" s="49"/>
      <c r="E28" s="49"/>
    </row>
    <row r="29" spans="1:5" x14ac:dyDescent="0.2">
      <c r="A29" s="49"/>
      <c r="B29" s="49"/>
      <c r="C29" s="49"/>
      <c r="D29" s="49"/>
      <c r="E29" s="49"/>
    </row>
    <row r="30" spans="1:5" x14ac:dyDescent="0.2">
      <c r="A30" s="49"/>
      <c r="B30" s="49" t="s">
        <v>206</v>
      </c>
      <c r="C30" s="49"/>
      <c r="D30" s="49"/>
      <c r="E30" s="49"/>
    </row>
    <row r="31" spans="1:5" x14ac:dyDescent="0.2">
      <c r="A31" s="49"/>
      <c r="B31" s="49"/>
      <c r="C31" s="49"/>
      <c r="D31" s="49"/>
      <c r="E31" s="49"/>
    </row>
    <row r="32" spans="1:5" x14ac:dyDescent="0.2">
      <c r="A32" s="49"/>
      <c r="B32" s="49"/>
      <c r="C32" s="49"/>
      <c r="D32" s="49"/>
      <c r="E32" s="49"/>
    </row>
    <row r="33" spans="1:5" x14ac:dyDescent="0.2">
      <c r="A33" s="49"/>
      <c r="B33" s="49"/>
      <c r="C33" s="49"/>
      <c r="D33" s="49"/>
      <c r="E33" s="49"/>
    </row>
    <row r="34" spans="1:5" x14ac:dyDescent="0.2">
      <c r="A34" s="49"/>
      <c r="B34" s="49"/>
      <c r="C34" s="49"/>
      <c r="D34" s="49"/>
      <c r="E34" s="49"/>
    </row>
    <row r="35" spans="1:5" x14ac:dyDescent="0.2">
      <c r="A35" s="49"/>
      <c r="B35" s="49"/>
      <c r="C35" s="49"/>
      <c r="D35" s="49"/>
      <c r="E35" s="49"/>
    </row>
    <row r="36" spans="1:5" x14ac:dyDescent="0.2">
      <c r="A36" s="49"/>
      <c r="B36" s="49"/>
      <c r="C36" s="49"/>
      <c r="D36" s="49"/>
      <c r="E36" s="49"/>
    </row>
    <row r="37" spans="1:5" x14ac:dyDescent="0.2">
      <c r="A37" s="49"/>
      <c r="B37" s="49"/>
      <c r="C37" s="49"/>
      <c r="D37" s="49"/>
      <c r="E37" s="49"/>
    </row>
    <row r="38" spans="1:5" x14ac:dyDescent="0.2">
      <c r="A38" s="49"/>
      <c r="B38" s="49"/>
      <c r="C38" s="49"/>
      <c r="D38" s="49"/>
      <c r="E38" s="49"/>
    </row>
    <row r="39" spans="1:5" x14ac:dyDescent="0.2">
      <c r="A39" s="49"/>
      <c r="B39" s="49"/>
      <c r="C39" s="49"/>
      <c r="D39" s="49"/>
      <c r="E39" s="49"/>
    </row>
    <row r="40" spans="1:5" x14ac:dyDescent="0.2">
      <c r="A40" s="49"/>
      <c r="B40" s="49"/>
      <c r="C40" s="49"/>
      <c r="D40" s="49"/>
      <c r="E40" s="49"/>
    </row>
    <row r="41" spans="1:5" x14ac:dyDescent="0.2">
      <c r="A41" s="49"/>
      <c r="B41" s="49"/>
      <c r="C41" s="49"/>
      <c r="D41" s="49"/>
      <c r="E41" s="49"/>
    </row>
    <row r="42" spans="1:5" x14ac:dyDescent="0.2">
      <c r="A42" s="49"/>
      <c r="B42" s="49"/>
      <c r="C42" s="49"/>
      <c r="D42" s="49"/>
      <c r="E42" s="4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B448-3405-4EEF-AFA2-51EB98642790}">
  <sheetPr>
    <tabColor rgb="FFFFC000"/>
  </sheetPr>
  <dimension ref="A1:H168"/>
  <sheetViews>
    <sheetView topLeftCell="A149" zoomScaleNormal="100" zoomScaleSheetLayoutView="86" workbookViewId="0">
      <selection activeCell="H198" sqref="H198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28515625" style="43" bestFit="1" customWidth="1"/>
    <col min="4" max="4" width="16.42578125" style="43" bestFit="1" customWidth="1"/>
    <col min="5" max="5" width="19.140625" style="43" customWidth="1"/>
    <col min="6" max="6" width="9.140625" style="49"/>
    <col min="7" max="16384" width="9.140625" style="43"/>
  </cols>
  <sheetData>
    <row r="1" spans="1:8" s="50" customFormat="1" ht="18.95" customHeight="1" x14ac:dyDescent="0.25">
      <c r="A1" s="158" t="s">
        <v>0</v>
      </c>
      <c r="B1" s="158"/>
      <c r="C1" s="158"/>
      <c r="D1" s="41" t="s">
        <v>1</v>
      </c>
      <c r="E1" s="42">
        <v>2025</v>
      </c>
      <c r="F1" s="154"/>
    </row>
    <row r="2" spans="1:8" s="50" customFormat="1" ht="18.95" customHeight="1" x14ac:dyDescent="0.25">
      <c r="A2" s="158" t="s">
        <v>390</v>
      </c>
      <c r="B2" s="158"/>
      <c r="C2" s="158"/>
      <c r="D2" s="41" t="s">
        <v>3</v>
      </c>
      <c r="E2" s="42" t="s">
        <v>4</v>
      </c>
      <c r="F2" s="154"/>
    </row>
    <row r="3" spans="1:8" s="50" customFormat="1" ht="18.95" customHeight="1" x14ac:dyDescent="0.25">
      <c r="A3" s="158" t="s">
        <v>5</v>
      </c>
      <c r="B3" s="158"/>
      <c r="C3" s="158"/>
      <c r="D3" s="41" t="s">
        <v>6</v>
      </c>
      <c r="E3" s="42">
        <v>1</v>
      </c>
      <c r="F3" s="154"/>
    </row>
    <row r="4" spans="1:8" s="50" customFormat="1" ht="18.95" customHeight="1" x14ac:dyDescent="0.25">
      <c r="A4" s="158" t="s">
        <v>7</v>
      </c>
      <c r="B4" s="158"/>
      <c r="C4" s="158"/>
      <c r="D4" s="41"/>
      <c r="E4" s="42"/>
      <c r="F4" s="154"/>
    </row>
    <row r="5" spans="1:8" x14ac:dyDescent="0.2">
      <c r="A5" s="44" t="s">
        <v>8</v>
      </c>
      <c r="B5" s="45"/>
      <c r="C5" s="45"/>
      <c r="D5" s="45"/>
      <c r="E5" s="45"/>
    </row>
    <row r="6" spans="1:8" s="49" customFormat="1" x14ac:dyDescent="0.2"/>
    <row r="7" spans="1:8" x14ac:dyDescent="0.2">
      <c r="A7" s="45" t="s">
        <v>391</v>
      </c>
      <c r="B7" s="45"/>
      <c r="C7" s="45"/>
      <c r="D7" s="45"/>
      <c r="E7" s="51"/>
      <c r="G7" s="49"/>
      <c r="H7" s="49"/>
    </row>
    <row r="8" spans="1:8" x14ac:dyDescent="0.2">
      <c r="A8" s="46" t="s">
        <v>10</v>
      </c>
      <c r="B8" s="46" t="s">
        <v>11</v>
      </c>
      <c r="C8" s="52">
        <v>2025</v>
      </c>
      <c r="D8" s="52">
        <v>2024</v>
      </c>
      <c r="E8" s="53"/>
      <c r="G8" s="49"/>
      <c r="H8" s="49"/>
    </row>
    <row r="9" spans="1:8" s="49" customFormat="1" x14ac:dyDescent="0.2">
      <c r="A9" s="54">
        <v>1111</v>
      </c>
      <c r="B9" s="49" t="s">
        <v>392</v>
      </c>
      <c r="C9" s="48">
        <v>0</v>
      </c>
      <c r="D9" s="48">
        <v>0</v>
      </c>
    </row>
    <row r="10" spans="1:8" s="49" customFormat="1" x14ac:dyDescent="0.2">
      <c r="A10" s="54">
        <v>1112</v>
      </c>
      <c r="B10" s="49" t="s">
        <v>393</v>
      </c>
      <c r="C10" s="48">
        <v>376463007.60000002</v>
      </c>
      <c r="D10" s="48">
        <v>365822225.85000002</v>
      </c>
    </row>
    <row r="11" spans="1:8" s="49" customFormat="1" x14ac:dyDescent="0.2">
      <c r="A11" s="54">
        <v>1113</v>
      </c>
      <c r="B11" s="49" t="s">
        <v>394</v>
      </c>
      <c r="C11" s="48">
        <v>0</v>
      </c>
      <c r="D11" s="48">
        <v>0</v>
      </c>
    </row>
    <row r="12" spans="1:8" s="49" customFormat="1" x14ac:dyDescent="0.2">
      <c r="A12" s="54">
        <v>1114</v>
      </c>
      <c r="B12" s="49" t="s">
        <v>210</v>
      </c>
      <c r="C12" s="48">
        <v>0</v>
      </c>
      <c r="D12" s="48">
        <v>0</v>
      </c>
    </row>
    <row r="13" spans="1:8" s="49" customFormat="1" x14ac:dyDescent="0.2">
      <c r="A13" s="54">
        <v>1115</v>
      </c>
      <c r="B13" s="49" t="s">
        <v>211</v>
      </c>
      <c r="C13" s="48">
        <v>0</v>
      </c>
      <c r="D13" s="48">
        <v>0</v>
      </c>
    </row>
    <row r="14" spans="1:8" s="49" customFormat="1" x14ac:dyDescent="0.2">
      <c r="A14" s="54">
        <v>1116</v>
      </c>
      <c r="B14" s="49" t="s">
        <v>395</v>
      </c>
      <c r="C14" s="48">
        <v>0</v>
      </c>
      <c r="D14" s="48">
        <v>0</v>
      </c>
    </row>
    <row r="15" spans="1:8" s="49" customFormat="1" x14ac:dyDescent="0.2">
      <c r="A15" s="54">
        <v>1119</v>
      </c>
      <c r="B15" s="49" t="s">
        <v>396</v>
      </c>
      <c r="C15" s="48">
        <v>0</v>
      </c>
      <c r="D15" s="48">
        <v>0</v>
      </c>
    </row>
    <row r="16" spans="1:8" s="49" customFormat="1" x14ac:dyDescent="0.2">
      <c r="A16" s="55">
        <v>1110</v>
      </c>
      <c r="B16" s="56" t="s">
        <v>397</v>
      </c>
      <c r="C16" s="57">
        <f>SUM(C9:C15)</f>
        <v>376463007.60000002</v>
      </c>
      <c r="D16" s="57">
        <f>SUM(D9:D15)</f>
        <v>365822225.85000002</v>
      </c>
    </row>
    <row r="17" spans="1:8" s="49" customFormat="1" x14ac:dyDescent="0.2"/>
    <row r="18" spans="1:8" s="49" customFormat="1" x14ac:dyDescent="0.2"/>
    <row r="19" spans="1:8" x14ac:dyDescent="0.2">
      <c r="A19" s="45" t="s">
        <v>398</v>
      </c>
      <c r="B19" s="45"/>
      <c r="C19" s="45"/>
      <c r="D19" s="45"/>
      <c r="E19" s="49"/>
      <c r="G19" s="49"/>
      <c r="H19" s="49"/>
    </row>
    <row r="20" spans="1:8" x14ac:dyDescent="0.2">
      <c r="A20" s="46" t="s">
        <v>10</v>
      </c>
      <c r="B20" s="46" t="s">
        <v>11</v>
      </c>
      <c r="C20" s="52">
        <v>2025</v>
      </c>
      <c r="D20" s="52">
        <v>2024</v>
      </c>
      <c r="E20" s="49"/>
      <c r="G20" s="49"/>
      <c r="H20" s="49"/>
    </row>
    <row r="21" spans="1:8" s="49" customFormat="1" x14ac:dyDescent="0.2">
      <c r="A21" s="55">
        <v>1230</v>
      </c>
      <c r="B21" s="56" t="s">
        <v>263</v>
      </c>
      <c r="C21" s="57">
        <f>SUM(C22:C28)</f>
        <v>0</v>
      </c>
      <c r="D21" s="57">
        <f>SUM(D22:D28)</f>
        <v>0</v>
      </c>
    </row>
    <row r="22" spans="1:8" s="49" customFormat="1" x14ac:dyDescent="0.2">
      <c r="A22" s="54">
        <v>1231</v>
      </c>
      <c r="B22" s="49" t="s">
        <v>264</v>
      </c>
      <c r="C22" s="48">
        <v>0</v>
      </c>
      <c r="D22" s="48">
        <v>0</v>
      </c>
    </row>
    <row r="23" spans="1:8" s="49" customFormat="1" x14ac:dyDescent="0.2">
      <c r="A23" s="54">
        <v>1232</v>
      </c>
      <c r="B23" s="49" t="s">
        <v>265</v>
      </c>
      <c r="C23" s="48">
        <v>0</v>
      </c>
      <c r="D23" s="48">
        <v>0</v>
      </c>
    </row>
    <row r="24" spans="1:8" s="49" customFormat="1" x14ac:dyDescent="0.2">
      <c r="A24" s="54">
        <v>1233</v>
      </c>
      <c r="B24" s="49" t="s">
        <v>266</v>
      </c>
      <c r="C24" s="48">
        <v>0</v>
      </c>
      <c r="D24" s="48">
        <v>0</v>
      </c>
    </row>
    <row r="25" spans="1:8" s="49" customFormat="1" x14ac:dyDescent="0.2">
      <c r="A25" s="54">
        <v>1234</v>
      </c>
      <c r="B25" s="49" t="s">
        <v>267</v>
      </c>
      <c r="C25" s="48">
        <v>0</v>
      </c>
      <c r="D25" s="48">
        <v>0</v>
      </c>
    </row>
    <row r="26" spans="1:8" s="49" customFormat="1" x14ac:dyDescent="0.2">
      <c r="A26" s="54">
        <v>1235</v>
      </c>
      <c r="B26" s="49" t="s">
        <v>268</v>
      </c>
      <c r="C26" s="48">
        <v>0</v>
      </c>
      <c r="D26" s="48">
        <v>0</v>
      </c>
    </row>
    <row r="27" spans="1:8" s="49" customFormat="1" x14ac:dyDescent="0.2">
      <c r="A27" s="54">
        <v>1236</v>
      </c>
      <c r="B27" s="49" t="s">
        <v>269</v>
      </c>
      <c r="C27" s="48">
        <v>0</v>
      </c>
      <c r="D27" s="48">
        <v>0</v>
      </c>
    </row>
    <row r="28" spans="1:8" s="49" customFormat="1" x14ac:dyDescent="0.2">
      <c r="A28" s="54">
        <v>1239</v>
      </c>
      <c r="B28" s="49" t="s">
        <v>270</v>
      </c>
      <c r="C28" s="48">
        <v>0</v>
      </c>
      <c r="D28" s="48">
        <v>0</v>
      </c>
    </row>
    <row r="29" spans="1:8" s="49" customFormat="1" x14ac:dyDescent="0.2">
      <c r="A29" s="55">
        <v>1240</v>
      </c>
      <c r="B29" s="56" t="s">
        <v>271</v>
      </c>
      <c r="C29" s="57">
        <f>SUM(C30:C37)</f>
        <v>11248048.139999999</v>
      </c>
      <c r="D29" s="57">
        <f>SUM(D30:D37)</f>
        <v>44359788.630000003</v>
      </c>
    </row>
    <row r="30" spans="1:8" s="49" customFormat="1" x14ac:dyDescent="0.2">
      <c r="A30" s="54">
        <v>1241</v>
      </c>
      <c r="B30" s="49" t="s">
        <v>272</v>
      </c>
      <c r="C30" s="48">
        <v>9165650.8699999992</v>
      </c>
      <c r="D30" s="48">
        <v>23794599.449999999</v>
      </c>
    </row>
    <row r="31" spans="1:8" s="49" customFormat="1" x14ac:dyDescent="0.2">
      <c r="A31" s="54">
        <v>1242</v>
      </c>
      <c r="B31" s="49" t="s">
        <v>273</v>
      </c>
      <c r="C31" s="48">
        <v>1584930.27</v>
      </c>
      <c r="D31" s="48">
        <v>9536067.3399999999</v>
      </c>
    </row>
    <row r="32" spans="1:8" s="49" customFormat="1" x14ac:dyDescent="0.2">
      <c r="A32" s="54">
        <v>1243</v>
      </c>
      <c r="B32" s="49" t="s">
        <v>274</v>
      </c>
      <c r="C32" s="48">
        <v>497467</v>
      </c>
      <c r="D32" s="48">
        <v>1912374.28</v>
      </c>
    </row>
    <row r="33" spans="1:5" s="49" customFormat="1" x14ac:dyDescent="0.2">
      <c r="A33" s="54">
        <v>1244</v>
      </c>
      <c r="B33" s="49" t="s">
        <v>275</v>
      </c>
      <c r="C33" s="48">
        <v>0</v>
      </c>
      <c r="D33" s="48">
        <v>5164900</v>
      </c>
    </row>
    <row r="34" spans="1:5" s="49" customFormat="1" x14ac:dyDescent="0.2">
      <c r="A34" s="54">
        <v>1245</v>
      </c>
      <c r="B34" s="49" t="s">
        <v>276</v>
      </c>
      <c r="C34" s="48">
        <v>0</v>
      </c>
      <c r="D34" s="48">
        <v>0</v>
      </c>
    </row>
    <row r="35" spans="1:5" s="49" customFormat="1" x14ac:dyDescent="0.2">
      <c r="A35" s="54">
        <v>1246</v>
      </c>
      <c r="B35" s="49" t="s">
        <v>277</v>
      </c>
      <c r="C35" s="48">
        <v>0</v>
      </c>
      <c r="D35" s="48">
        <v>3586000.96</v>
      </c>
    </row>
    <row r="36" spans="1:5" s="49" customFormat="1" x14ac:dyDescent="0.2">
      <c r="A36" s="54">
        <v>1247</v>
      </c>
      <c r="B36" s="49" t="s">
        <v>278</v>
      </c>
      <c r="C36" s="48">
        <v>0</v>
      </c>
      <c r="D36" s="48">
        <v>365846.6</v>
      </c>
    </row>
    <row r="37" spans="1:5" s="49" customFormat="1" x14ac:dyDescent="0.2">
      <c r="A37" s="54">
        <v>1248</v>
      </c>
      <c r="B37" s="49" t="s">
        <v>279</v>
      </c>
      <c r="C37" s="48">
        <v>0</v>
      </c>
      <c r="D37" s="48">
        <v>0</v>
      </c>
    </row>
    <row r="38" spans="1:5" s="49" customFormat="1" x14ac:dyDescent="0.2">
      <c r="A38" s="58">
        <v>1250</v>
      </c>
      <c r="B38" s="59" t="s">
        <v>285</v>
      </c>
      <c r="C38" s="60">
        <f>SUM(C39:C43)</f>
        <v>0</v>
      </c>
      <c r="D38" s="60">
        <f>SUM(D39:D43)</f>
        <v>0</v>
      </c>
    </row>
    <row r="39" spans="1:5" s="49" customFormat="1" x14ac:dyDescent="0.2">
      <c r="A39" s="61">
        <v>1251</v>
      </c>
      <c r="B39" s="40" t="s">
        <v>286</v>
      </c>
      <c r="C39" s="62">
        <v>0</v>
      </c>
      <c r="D39" s="62">
        <v>0</v>
      </c>
    </row>
    <row r="40" spans="1:5" s="49" customFormat="1" x14ac:dyDescent="0.2">
      <c r="A40" s="61">
        <v>1252</v>
      </c>
      <c r="B40" s="40" t="s">
        <v>287</v>
      </c>
      <c r="C40" s="62">
        <v>0</v>
      </c>
      <c r="D40" s="62">
        <v>0</v>
      </c>
    </row>
    <row r="41" spans="1:5" s="49" customFormat="1" x14ac:dyDescent="0.2">
      <c r="A41" s="61">
        <v>1253</v>
      </c>
      <c r="B41" s="40" t="s">
        <v>288</v>
      </c>
      <c r="C41" s="62">
        <v>0</v>
      </c>
      <c r="D41" s="62">
        <v>0</v>
      </c>
    </row>
    <row r="42" spans="1:5" s="49" customFormat="1" x14ac:dyDescent="0.2">
      <c r="A42" s="61">
        <v>1254</v>
      </c>
      <c r="B42" s="40" t="s">
        <v>289</v>
      </c>
      <c r="C42" s="62">
        <v>0</v>
      </c>
      <c r="D42" s="62">
        <v>0</v>
      </c>
    </row>
    <row r="43" spans="1:5" s="49" customFormat="1" x14ac:dyDescent="0.2">
      <c r="A43" s="61">
        <v>1259</v>
      </c>
      <c r="B43" s="40" t="s">
        <v>290</v>
      </c>
      <c r="C43" s="62">
        <v>0</v>
      </c>
      <c r="D43" s="62">
        <v>0</v>
      </c>
    </row>
    <row r="44" spans="1:5" s="49" customFormat="1" x14ac:dyDescent="0.2">
      <c r="B44" s="63" t="s">
        <v>399</v>
      </c>
      <c r="C44" s="57">
        <f>C21+C29+C38</f>
        <v>11248048.139999999</v>
      </c>
      <c r="D44" s="57">
        <f>D21+D29+D38</f>
        <v>44359788.630000003</v>
      </c>
    </row>
    <row r="45" spans="1:5" s="49" customFormat="1" x14ac:dyDescent="0.2"/>
    <row r="46" spans="1:5" x14ac:dyDescent="0.2">
      <c r="A46" s="45" t="s">
        <v>400</v>
      </c>
      <c r="B46" s="45"/>
      <c r="C46" s="45"/>
      <c r="D46" s="45"/>
      <c r="E46" s="51"/>
    </row>
    <row r="47" spans="1:5" x14ac:dyDescent="0.2">
      <c r="A47" s="46" t="s">
        <v>10</v>
      </c>
      <c r="B47" s="46" t="s">
        <v>11</v>
      </c>
      <c r="C47" s="52">
        <v>2025</v>
      </c>
      <c r="D47" s="52">
        <v>2024</v>
      </c>
      <c r="E47" s="53"/>
    </row>
    <row r="48" spans="1:5" x14ac:dyDescent="0.2">
      <c r="A48" s="55">
        <v>3210</v>
      </c>
      <c r="B48" s="56" t="s">
        <v>401</v>
      </c>
      <c r="C48" s="64">
        <v>92707324.069999993</v>
      </c>
      <c r="D48" s="64">
        <v>9780688.3399999999</v>
      </c>
      <c r="E48" s="49"/>
    </row>
    <row r="49" spans="1:5" x14ac:dyDescent="0.2">
      <c r="A49" s="54"/>
      <c r="B49" s="63" t="s">
        <v>402</v>
      </c>
      <c r="C49" s="57">
        <f>C54+C66+C94+C97+C50</f>
        <v>3505499.97</v>
      </c>
      <c r="D49" s="57">
        <f>D54+D66+D94+D97+D50</f>
        <v>107936897.83</v>
      </c>
      <c r="E49" s="49"/>
    </row>
    <row r="50" spans="1:5" x14ac:dyDescent="0.2">
      <c r="A50" s="65">
        <v>5100</v>
      </c>
      <c r="B50" s="66" t="s">
        <v>95</v>
      </c>
      <c r="C50" s="67">
        <f>SUM(C53+C51)</f>
        <v>0</v>
      </c>
      <c r="D50" s="67">
        <f>SUM(D53+D51)</f>
        <v>0</v>
      </c>
      <c r="E50" s="49"/>
    </row>
    <row r="51" spans="1:5" x14ac:dyDescent="0.2">
      <c r="A51" s="58">
        <v>5120</v>
      </c>
      <c r="B51" s="68" t="s">
        <v>249</v>
      </c>
      <c r="C51" s="60">
        <f>C52</f>
        <v>0</v>
      </c>
      <c r="D51" s="60">
        <f>D52</f>
        <v>0</v>
      </c>
      <c r="E51" s="49"/>
    </row>
    <row r="52" spans="1:5" x14ac:dyDescent="0.2">
      <c r="A52" s="61">
        <v>5120</v>
      </c>
      <c r="B52" s="27" t="s">
        <v>249</v>
      </c>
      <c r="C52" s="62">
        <v>0</v>
      </c>
      <c r="D52" s="62">
        <v>0</v>
      </c>
      <c r="E52" s="49"/>
    </row>
    <row r="53" spans="1:5" x14ac:dyDescent="0.2">
      <c r="A53" s="69">
        <v>5130</v>
      </c>
      <c r="B53" s="70" t="s">
        <v>403</v>
      </c>
      <c r="C53" s="71">
        <v>0</v>
      </c>
      <c r="D53" s="71">
        <v>0</v>
      </c>
      <c r="E53" s="49"/>
    </row>
    <row r="54" spans="1:5" x14ac:dyDescent="0.2">
      <c r="A54" s="55">
        <v>5400</v>
      </c>
      <c r="B54" s="56" t="s">
        <v>161</v>
      </c>
      <c r="C54" s="57">
        <f>C55+C57+C59+C61+C63</f>
        <v>0</v>
      </c>
      <c r="D54" s="57">
        <f>D55+D57+D59+D61+D63</f>
        <v>0</v>
      </c>
      <c r="E54" s="49"/>
    </row>
    <row r="55" spans="1:5" x14ac:dyDescent="0.2">
      <c r="A55" s="54">
        <v>5410</v>
      </c>
      <c r="B55" s="49" t="s">
        <v>404</v>
      </c>
      <c r="C55" s="72">
        <f>C56</f>
        <v>0</v>
      </c>
      <c r="D55" s="72">
        <f>D56</f>
        <v>0</v>
      </c>
      <c r="E55" s="49"/>
    </row>
    <row r="56" spans="1:5" x14ac:dyDescent="0.2">
      <c r="A56" s="54">
        <v>5411</v>
      </c>
      <c r="B56" s="49" t="s">
        <v>163</v>
      </c>
      <c r="C56" s="72">
        <v>0</v>
      </c>
      <c r="D56" s="72">
        <v>0</v>
      </c>
      <c r="E56" s="49"/>
    </row>
    <row r="57" spans="1:5" x14ac:dyDescent="0.2">
      <c r="A57" s="54">
        <v>5420</v>
      </c>
      <c r="B57" s="49" t="s">
        <v>405</v>
      </c>
      <c r="C57" s="72">
        <f>C58</f>
        <v>0</v>
      </c>
      <c r="D57" s="72">
        <f>D58</f>
        <v>0</v>
      </c>
      <c r="E57" s="49"/>
    </row>
    <row r="58" spans="1:5" x14ac:dyDescent="0.2">
      <c r="A58" s="54">
        <v>5421</v>
      </c>
      <c r="B58" s="49" t="s">
        <v>166</v>
      </c>
      <c r="C58" s="72">
        <v>0</v>
      </c>
      <c r="D58" s="72">
        <v>0</v>
      </c>
      <c r="E58" s="49"/>
    </row>
    <row r="59" spans="1:5" x14ac:dyDescent="0.2">
      <c r="A59" s="54">
        <v>5430</v>
      </c>
      <c r="B59" s="49" t="s">
        <v>406</v>
      </c>
      <c r="C59" s="72">
        <f>C60</f>
        <v>0</v>
      </c>
      <c r="D59" s="72">
        <f>D60</f>
        <v>0</v>
      </c>
      <c r="E59" s="49"/>
    </row>
    <row r="60" spans="1:5" x14ac:dyDescent="0.2">
      <c r="A60" s="54">
        <v>5431</v>
      </c>
      <c r="B60" s="49" t="s">
        <v>169</v>
      </c>
      <c r="C60" s="72">
        <v>0</v>
      </c>
      <c r="D60" s="72">
        <v>0</v>
      </c>
      <c r="E60" s="49"/>
    </row>
    <row r="61" spans="1:5" x14ac:dyDescent="0.2">
      <c r="A61" s="54">
        <v>5440</v>
      </c>
      <c r="B61" s="49" t="s">
        <v>407</v>
      </c>
      <c r="C61" s="72">
        <f>C62</f>
        <v>0</v>
      </c>
      <c r="D61" s="72">
        <f>D62</f>
        <v>0</v>
      </c>
      <c r="E61" s="49"/>
    </row>
    <row r="62" spans="1:5" x14ac:dyDescent="0.2">
      <c r="A62" s="54">
        <v>5441</v>
      </c>
      <c r="B62" s="49" t="s">
        <v>407</v>
      </c>
      <c r="C62" s="72">
        <v>0</v>
      </c>
      <c r="D62" s="72">
        <v>0</v>
      </c>
      <c r="E62" s="49"/>
    </row>
    <row r="63" spans="1:5" x14ac:dyDescent="0.2">
      <c r="A63" s="54">
        <v>5450</v>
      </c>
      <c r="B63" s="49" t="s">
        <v>408</v>
      </c>
      <c r="C63" s="72">
        <f>SUM(C64:C65)</f>
        <v>0</v>
      </c>
      <c r="D63" s="72">
        <f>SUM(D64:D65)</f>
        <v>0</v>
      </c>
      <c r="E63" s="49"/>
    </row>
    <row r="64" spans="1:5" x14ac:dyDescent="0.2">
      <c r="A64" s="54">
        <v>5451</v>
      </c>
      <c r="B64" s="49" t="s">
        <v>173</v>
      </c>
      <c r="C64" s="72">
        <v>0</v>
      </c>
      <c r="D64" s="72">
        <v>0</v>
      </c>
      <c r="E64" s="49"/>
    </row>
    <row r="65" spans="1:5" x14ac:dyDescent="0.2">
      <c r="A65" s="54">
        <v>5452</v>
      </c>
      <c r="B65" s="49" t="s">
        <v>174</v>
      </c>
      <c r="C65" s="72">
        <v>0</v>
      </c>
      <c r="D65" s="72">
        <v>0</v>
      </c>
      <c r="E65" s="49"/>
    </row>
    <row r="66" spans="1:5" x14ac:dyDescent="0.2">
      <c r="A66" s="55">
        <v>5500</v>
      </c>
      <c r="B66" s="56" t="s">
        <v>175</v>
      </c>
      <c r="C66" s="57">
        <f>C67+C76+C79+C85</f>
        <v>643503.49000000011</v>
      </c>
      <c r="D66" s="57">
        <f>D67+D76+D79+D85</f>
        <v>87734360.019999996</v>
      </c>
      <c r="E66" s="49"/>
    </row>
    <row r="67" spans="1:5" x14ac:dyDescent="0.2">
      <c r="A67" s="54">
        <v>5510</v>
      </c>
      <c r="B67" s="49" t="s">
        <v>176</v>
      </c>
      <c r="C67" s="48">
        <v>643503.49000000011</v>
      </c>
      <c r="D67" s="48">
        <v>87734360.019999996</v>
      </c>
      <c r="E67" s="49"/>
    </row>
    <row r="68" spans="1:5" x14ac:dyDescent="0.2">
      <c r="A68" s="54">
        <v>5511</v>
      </c>
      <c r="B68" s="49" t="s">
        <v>177</v>
      </c>
      <c r="C68" s="48">
        <v>39545.93</v>
      </c>
      <c r="D68" s="48">
        <v>15520.16</v>
      </c>
      <c r="E68" s="49"/>
    </row>
    <row r="69" spans="1:5" x14ac:dyDescent="0.2">
      <c r="A69" s="54">
        <v>5512</v>
      </c>
      <c r="B69" s="49" t="s">
        <v>178</v>
      </c>
      <c r="C69" s="48">
        <v>0</v>
      </c>
      <c r="D69" s="48">
        <v>0</v>
      </c>
      <c r="E69" s="49"/>
    </row>
    <row r="70" spans="1:5" x14ac:dyDescent="0.2">
      <c r="A70" s="54">
        <v>5513</v>
      </c>
      <c r="B70" s="49" t="s">
        <v>179</v>
      </c>
      <c r="C70" s="48">
        <v>0</v>
      </c>
      <c r="D70" s="48">
        <v>52241245</v>
      </c>
      <c r="E70" s="49"/>
    </row>
    <row r="71" spans="1:5" x14ac:dyDescent="0.2">
      <c r="A71" s="54">
        <v>5514</v>
      </c>
      <c r="B71" s="49" t="s">
        <v>180</v>
      </c>
      <c r="C71" s="48">
        <v>0</v>
      </c>
      <c r="D71" s="48">
        <v>0</v>
      </c>
      <c r="E71" s="49"/>
    </row>
    <row r="72" spans="1:5" x14ac:dyDescent="0.2">
      <c r="A72" s="54">
        <v>5515</v>
      </c>
      <c r="B72" s="49" t="s">
        <v>181</v>
      </c>
      <c r="C72" s="48">
        <v>0</v>
      </c>
      <c r="D72" s="48">
        <v>34001073.140000001</v>
      </c>
      <c r="E72" s="49"/>
    </row>
    <row r="73" spans="1:5" x14ac:dyDescent="0.2">
      <c r="A73" s="54">
        <v>5516</v>
      </c>
      <c r="B73" s="49" t="s">
        <v>182</v>
      </c>
      <c r="C73" s="48">
        <v>0</v>
      </c>
      <c r="D73" s="48">
        <v>0</v>
      </c>
      <c r="E73" s="49"/>
    </row>
    <row r="74" spans="1:5" x14ac:dyDescent="0.2">
      <c r="A74" s="54">
        <v>5517</v>
      </c>
      <c r="B74" s="49" t="s">
        <v>183</v>
      </c>
      <c r="C74" s="48">
        <v>0</v>
      </c>
      <c r="D74" s="48">
        <v>0</v>
      </c>
      <c r="E74" s="49"/>
    </row>
    <row r="75" spans="1:5" x14ac:dyDescent="0.2">
      <c r="A75" s="54">
        <v>5518</v>
      </c>
      <c r="B75" s="49" t="s">
        <v>184</v>
      </c>
      <c r="C75" s="48">
        <v>603957.56000000006</v>
      </c>
      <c r="D75" s="48">
        <v>1476521.72</v>
      </c>
      <c r="E75" s="49"/>
    </row>
    <row r="76" spans="1:5" x14ac:dyDescent="0.2">
      <c r="A76" s="54">
        <v>5520</v>
      </c>
      <c r="B76" s="49" t="s">
        <v>185</v>
      </c>
      <c r="C76" s="48">
        <v>0</v>
      </c>
      <c r="D76" s="48">
        <v>0</v>
      </c>
      <c r="E76" s="49"/>
    </row>
    <row r="77" spans="1:5" x14ac:dyDescent="0.2">
      <c r="A77" s="54">
        <v>5521</v>
      </c>
      <c r="B77" s="49" t="s">
        <v>186</v>
      </c>
      <c r="C77" s="48">
        <v>0</v>
      </c>
      <c r="D77" s="48">
        <v>0</v>
      </c>
      <c r="E77" s="49"/>
    </row>
    <row r="78" spans="1:5" x14ac:dyDescent="0.2">
      <c r="A78" s="54">
        <v>5522</v>
      </c>
      <c r="B78" s="49" t="s">
        <v>187</v>
      </c>
      <c r="C78" s="48">
        <v>0</v>
      </c>
      <c r="D78" s="48">
        <v>0</v>
      </c>
      <c r="E78" s="49"/>
    </row>
    <row r="79" spans="1:5" x14ac:dyDescent="0.2">
      <c r="A79" s="54">
        <v>5530</v>
      </c>
      <c r="B79" s="49" t="s">
        <v>188</v>
      </c>
      <c r="C79" s="48">
        <v>0</v>
      </c>
      <c r="D79" s="48">
        <v>0</v>
      </c>
      <c r="E79" s="49"/>
    </row>
    <row r="80" spans="1:5" x14ac:dyDescent="0.2">
      <c r="A80" s="54">
        <v>5531</v>
      </c>
      <c r="B80" s="49" t="s">
        <v>189</v>
      </c>
      <c r="C80" s="48">
        <v>0</v>
      </c>
      <c r="D80" s="48">
        <v>0</v>
      </c>
      <c r="E80" s="49"/>
    </row>
    <row r="81" spans="1:5" x14ac:dyDescent="0.2">
      <c r="A81" s="54">
        <v>5532</v>
      </c>
      <c r="B81" s="49" t="s">
        <v>190</v>
      </c>
      <c r="C81" s="48">
        <v>0</v>
      </c>
      <c r="D81" s="48">
        <v>0</v>
      </c>
      <c r="E81" s="49"/>
    </row>
    <row r="82" spans="1:5" x14ac:dyDescent="0.2">
      <c r="A82" s="54">
        <v>5533</v>
      </c>
      <c r="B82" s="49" t="s">
        <v>191</v>
      </c>
      <c r="C82" s="48">
        <v>0</v>
      </c>
      <c r="D82" s="48">
        <v>0</v>
      </c>
      <c r="E82" s="49"/>
    </row>
    <row r="83" spans="1:5" x14ac:dyDescent="0.2">
      <c r="A83" s="54">
        <v>5534</v>
      </c>
      <c r="B83" s="49" t="s">
        <v>192</v>
      </c>
      <c r="C83" s="48">
        <v>0</v>
      </c>
      <c r="D83" s="48">
        <v>0</v>
      </c>
      <c r="E83" s="49"/>
    </row>
    <row r="84" spans="1:5" x14ac:dyDescent="0.2">
      <c r="A84" s="54">
        <v>5535</v>
      </c>
      <c r="B84" s="49" t="s">
        <v>193</v>
      </c>
      <c r="C84" s="48">
        <v>0</v>
      </c>
      <c r="D84" s="48">
        <v>0</v>
      </c>
      <c r="E84" s="49"/>
    </row>
    <row r="85" spans="1:5" x14ac:dyDescent="0.2">
      <c r="A85" s="54">
        <v>5590</v>
      </c>
      <c r="B85" s="49" t="s">
        <v>194</v>
      </c>
      <c r="C85" s="48">
        <v>0</v>
      </c>
      <c r="D85" s="48">
        <v>0</v>
      </c>
      <c r="E85" s="49"/>
    </row>
    <row r="86" spans="1:5" x14ac:dyDescent="0.2">
      <c r="A86" s="54">
        <v>5591</v>
      </c>
      <c r="B86" s="49" t="s">
        <v>195</v>
      </c>
      <c r="C86" s="48">
        <v>0</v>
      </c>
      <c r="D86" s="48">
        <v>0</v>
      </c>
      <c r="E86" s="49"/>
    </row>
    <row r="87" spans="1:5" x14ac:dyDescent="0.2">
      <c r="A87" s="54">
        <v>5592</v>
      </c>
      <c r="B87" s="49" t="s">
        <v>196</v>
      </c>
      <c r="C87" s="48">
        <v>0</v>
      </c>
      <c r="D87" s="48">
        <v>0</v>
      </c>
      <c r="E87" s="49"/>
    </row>
    <row r="88" spans="1:5" x14ac:dyDescent="0.2">
      <c r="A88" s="54">
        <v>5593</v>
      </c>
      <c r="B88" s="49" t="s">
        <v>197</v>
      </c>
      <c r="C88" s="48">
        <v>0</v>
      </c>
      <c r="D88" s="48">
        <v>0</v>
      </c>
      <c r="E88" s="49"/>
    </row>
    <row r="89" spans="1:5" x14ac:dyDescent="0.2">
      <c r="A89" s="54">
        <v>5594</v>
      </c>
      <c r="B89" s="49" t="s">
        <v>409</v>
      </c>
      <c r="C89" s="48">
        <v>0</v>
      </c>
      <c r="D89" s="48">
        <v>0</v>
      </c>
      <c r="E89" s="49"/>
    </row>
    <row r="90" spans="1:5" x14ac:dyDescent="0.2">
      <c r="A90" s="54">
        <v>5595</v>
      </c>
      <c r="B90" s="49" t="s">
        <v>199</v>
      </c>
      <c r="C90" s="48">
        <v>0</v>
      </c>
      <c r="D90" s="48">
        <v>0</v>
      </c>
      <c r="E90" s="49"/>
    </row>
    <row r="91" spans="1:5" x14ac:dyDescent="0.2">
      <c r="A91" s="54">
        <v>5596</v>
      </c>
      <c r="B91" s="49" t="s">
        <v>90</v>
      </c>
      <c r="C91" s="48">
        <v>0</v>
      </c>
      <c r="D91" s="48">
        <v>0</v>
      </c>
      <c r="E91" s="49"/>
    </row>
    <row r="92" spans="1:5" x14ac:dyDescent="0.2">
      <c r="A92" s="54">
        <v>5597</v>
      </c>
      <c r="B92" s="49" t="s">
        <v>200</v>
      </c>
      <c r="C92" s="48">
        <v>0</v>
      </c>
      <c r="D92" s="48">
        <v>0</v>
      </c>
      <c r="E92" s="49"/>
    </row>
    <row r="93" spans="1:5" x14ac:dyDescent="0.2">
      <c r="A93" s="54">
        <v>5599</v>
      </c>
      <c r="B93" s="49" t="s">
        <v>202</v>
      </c>
      <c r="C93" s="48">
        <v>0</v>
      </c>
      <c r="D93" s="48">
        <v>0</v>
      </c>
      <c r="E93" s="49"/>
    </row>
    <row r="94" spans="1:5" x14ac:dyDescent="0.2">
      <c r="A94" s="55">
        <v>5600</v>
      </c>
      <c r="B94" s="56" t="s">
        <v>203</v>
      </c>
      <c r="C94" s="57">
        <f>C95</f>
        <v>0</v>
      </c>
      <c r="D94" s="57">
        <f>D95</f>
        <v>0</v>
      </c>
      <c r="E94" s="49"/>
    </row>
    <row r="95" spans="1:5" x14ac:dyDescent="0.2">
      <c r="A95" s="54">
        <v>5610</v>
      </c>
      <c r="B95" s="49" t="s">
        <v>204</v>
      </c>
      <c r="C95" s="72">
        <f>C96</f>
        <v>0</v>
      </c>
      <c r="D95" s="72">
        <f>D96</f>
        <v>0</v>
      </c>
      <c r="E95" s="49"/>
    </row>
    <row r="96" spans="1:5" x14ac:dyDescent="0.2">
      <c r="A96" s="54">
        <v>5611</v>
      </c>
      <c r="B96" s="49" t="s">
        <v>205</v>
      </c>
      <c r="C96" s="72">
        <v>0</v>
      </c>
      <c r="D96" s="72">
        <v>0</v>
      </c>
      <c r="E96" s="49"/>
    </row>
    <row r="97" spans="1:5" x14ac:dyDescent="0.2">
      <c r="A97" s="55">
        <v>2110</v>
      </c>
      <c r="B97" s="73" t="s">
        <v>410</v>
      </c>
      <c r="C97" s="57">
        <f>SUM(C98:C102)</f>
        <v>2861996.48</v>
      </c>
      <c r="D97" s="57">
        <f>SUM(D98:D102)</f>
        <v>20202537.809999999</v>
      </c>
      <c r="E97" s="49"/>
    </row>
    <row r="98" spans="1:5" x14ac:dyDescent="0.2">
      <c r="A98" s="54">
        <v>2111</v>
      </c>
      <c r="B98" s="49" t="s">
        <v>411</v>
      </c>
      <c r="C98" s="48">
        <v>0</v>
      </c>
      <c r="D98" s="48">
        <v>9996731.8699999992</v>
      </c>
      <c r="E98" s="49"/>
    </row>
    <row r="99" spans="1:5" x14ac:dyDescent="0.2">
      <c r="A99" s="54">
        <v>2112</v>
      </c>
      <c r="B99" s="49" t="s">
        <v>412</v>
      </c>
      <c r="C99" s="48">
        <v>0</v>
      </c>
      <c r="D99" s="48">
        <v>6681.6</v>
      </c>
      <c r="E99" s="49"/>
    </row>
    <row r="100" spans="1:5" x14ac:dyDescent="0.2">
      <c r="A100" s="54">
        <v>2112</v>
      </c>
      <c r="B100" s="49" t="s">
        <v>413</v>
      </c>
      <c r="C100" s="48">
        <v>2861996.48</v>
      </c>
      <c r="D100" s="48">
        <v>10199124.34</v>
      </c>
      <c r="E100" s="49"/>
    </row>
    <row r="101" spans="1:5" x14ac:dyDescent="0.2">
      <c r="A101" s="54">
        <v>2115</v>
      </c>
      <c r="B101" s="49" t="s">
        <v>414</v>
      </c>
      <c r="C101" s="48">
        <v>0</v>
      </c>
      <c r="D101" s="48">
        <v>0</v>
      </c>
      <c r="E101" s="49"/>
    </row>
    <row r="102" spans="1:5" x14ac:dyDescent="0.2">
      <c r="A102" s="54">
        <v>2114</v>
      </c>
      <c r="B102" s="49" t="s">
        <v>415</v>
      </c>
      <c r="C102" s="48">
        <v>0</v>
      </c>
      <c r="D102" s="48">
        <v>0</v>
      </c>
      <c r="E102" s="49"/>
    </row>
    <row r="103" spans="1:5" x14ac:dyDescent="0.2">
      <c r="A103" s="54"/>
      <c r="B103" s="63" t="s">
        <v>416</v>
      </c>
      <c r="C103" s="57">
        <f>+C104</f>
        <v>0</v>
      </c>
      <c r="D103" s="57">
        <f>+D104</f>
        <v>0</v>
      </c>
      <c r="E103" s="49"/>
    </row>
    <row r="104" spans="1:5" x14ac:dyDescent="0.2">
      <c r="A104" s="65">
        <v>3100</v>
      </c>
      <c r="B104" s="74" t="s">
        <v>417</v>
      </c>
      <c r="C104" s="67">
        <f>SUM(C105:C108)</f>
        <v>0</v>
      </c>
      <c r="D104" s="67">
        <f>SUM(D105:D108)</f>
        <v>0</v>
      </c>
      <c r="E104" s="49"/>
    </row>
    <row r="105" spans="1:5" x14ac:dyDescent="0.2">
      <c r="A105" s="69"/>
      <c r="B105" s="75" t="s">
        <v>418</v>
      </c>
      <c r="C105" s="71">
        <v>0</v>
      </c>
      <c r="D105" s="71">
        <v>0</v>
      </c>
      <c r="E105" s="49"/>
    </row>
    <row r="106" spans="1:5" x14ac:dyDescent="0.2">
      <c r="A106" s="69"/>
      <c r="B106" s="75" t="s">
        <v>419</v>
      </c>
      <c r="C106" s="71">
        <v>0</v>
      </c>
      <c r="D106" s="71">
        <v>0</v>
      </c>
      <c r="E106" s="49"/>
    </row>
    <row r="107" spans="1:5" x14ac:dyDescent="0.2">
      <c r="A107" s="69"/>
      <c r="B107" s="75" t="s">
        <v>420</v>
      </c>
      <c r="C107" s="71">
        <v>0</v>
      </c>
      <c r="D107" s="71">
        <v>0</v>
      </c>
      <c r="E107" s="49"/>
    </row>
    <row r="108" spans="1:5" x14ac:dyDescent="0.2">
      <c r="A108" s="69"/>
      <c r="B108" s="75" t="s">
        <v>421</v>
      </c>
      <c r="C108" s="71">
        <v>0</v>
      </c>
      <c r="D108" s="71">
        <v>0</v>
      </c>
      <c r="E108" s="49"/>
    </row>
    <row r="109" spans="1:5" x14ac:dyDescent="0.2">
      <c r="A109" s="69"/>
      <c r="B109" s="76" t="s">
        <v>422</v>
      </c>
      <c r="C109" s="67">
        <f>+C110</f>
        <v>0</v>
      </c>
      <c r="D109" s="67">
        <f>+D110</f>
        <v>0</v>
      </c>
      <c r="E109" s="49"/>
    </row>
    <row r="110" spans="1:5" x14ac:dyDescent="0.2">
      <c r="A110" s="65">
        <v>1270</v>
      </c>
      <c r="B110" s="66" t="s">
        <v>291</v>
      </c>
      <c r="C110" s="67">
        <f>+C111</f>
        <v>0</v>
      </c>
      <c r="D110" s="67">
        <f>+D111</f>
        <v>0</v>
      </c>
      <c r="E110" s="49"/>
    </row>
    <row r="111" spans="1:5" x14ac:dyDescent="0.2">
      <c r="A111" s="69">
        <v>1273</v>
      </c>
      <c r="B111" s="70" t="s">
        <v>423</v>
      </c>
      <c r="C111" s="71">
        <v>0</v>
      </c>
      <c r="D111" s="71">
        <v>0</v>
      </c>
      <c r="E111" s="49"/>
    </row>
    <row r="112" spans="1:5" x14ac:dyDescent="0.2">
      <c r="A112" s="69"/>
      <c r="B112" s="76" t="s">
        <v>424</v>
      </c>
      <c r="C112" s="67">
        <f>+C113+C135</f>
        <v>25.52</v>
      </c>
      <c r="D112" s="67">
        <f>+D113+D135</f>
        <v>0</v>
      </c>
      <c r="E112" s="49"/>
    </row>
    <row r="113" spans="1:5" x14ac:dyDescent="0.2">
      <c r="A113" s="65">
        <v>4300</v>
      </c>
      <c r="B113" s="74" t="s">
        <v>425</v>
      </c>
      <c r="C113" s="67">
        <f>C127+C114+C117+C123+C125</f>
        <v>0</v>
      </c>
      <c r="D113" s="77">
        <f>D127+D114+D117+D123+D125</f>
        <v>0</v>
      </c>
      <c r="E113" s="49"/>
    </row>
    <row r="114" spans="1:5" x14ac:dyDescent="0.2">
      <c r="A114" s="65">
        <v>4310</v>
      </c>
      <c r="B114" s="74" t="s">
        <v>75</v>
      </c>
      <c r="C114" s="67">
        <f>SUM(C115:C116)</f>
        <v>0</v>
      </c>
      <c r="D114" s="67">
        <f>SUM(D115:D116)</f>
        <v>0</v>
      </c>
      <c r="E114" s="49"/>
    </row>
    <row r="115" spans="1:5" x14ac:dyDescent="0.2">
      <c r="A115" s="69">
        <v>4311</v>
      </c>
      <c r="B115" s="75" t="s">
        <v>76</v>
      </c>
      <c r="C115" s="71">
        <v>0</v>
      </c>
      <c r="D115" s="78">
        <v>0</v>
      </c>
      <c r="E115" s="49"/>
    </row>
    <row r="116" spans="1:5" x14ac:dyDescent="0.2">
      <c r="A116" s="69">
        <v>4319</v>
      </c>
      <c r="B116" s="75" t="s">
        <v>77</v>
      </c>
      <c r="C116" s="71">
        <v>0</v>
      </c>
      <c r="D116" s="78">
        <v>0</v>
      </c>
      <c r="E116" s="49"/>
    </row>
    <row r="117" spans="1:5" x14ac:dyDescent="0.2">
      <c r="A117" s="65">
        <v>4320</v>
      </c>
      <c r="B117" s="74" t="s">
        <v>78</v>
      </c>
      <c r="C117" s="67">
        <f>SUM(C118:C122)</f>
        <v>0</v>
      </c>
      <c r="D117" s="67">
        <f>SUM(D118:D122)</f>
        <v>0</v>
      </c>
      <c r="E117" s="49"/>
    </row>
    <row r="118" spans="1:5" x14ac:dyDescent="0.2">
      <c r="A118" s="69">
        <v>4321</v>
      </c>
      <c r="B118" s="75" t="s">
        <v>79</v>
      </c>
      <c r="C118" s="71">
        <v>0</v>
      </c>
      <c r="D118" s="78">
        <v>0</v>
      </c>
      <c r="E118" s="49"/>
    </row>
    <row r="119" spans="1:5" x14ac:dyDescent="0.2">
      <c r="A119" s="69">
        <v>4322</v>
      </c>
      <c r="B119" s="75" t="s">
        <v>80</v>
      </c>
      <c r="C119" s="71">
        <v>0</v>
      </c>
      <c r="D119" s="78">
        <v>0</v>
      </c>
      <c r="E119" s="49"/>
    </row>
    <row r="120" spans="1:5" x14ac:dyDescent="0.2">
      <c r="A120" s="69">
        <v>4323</v>
      </c>
      <c r="B120" s="75" t="s">
        <v>81</v>
      </c>
      <c r="C120" s="71">
        <v>0</v>
      </c>
      <c r="D120" s="78">
        <v>0</v>
      </c>
      <c r="E120" s="49"/>
    </row>
    <row r="121" spans="1:5" x14ac:dyDescent="0.2">
      <c r="A121" s="69">
        <v>4324</v>
      </c>
      <c r="B121" s="75" t="s">
        <v>82</v>
      </c>
      <c r="C121" s="71">
        <v>0</v>
      </c>
      <c r="D121" s="78">
        <v>0</v>
      </c>
      <c r="E121" s="49"/>
    </row>
    <row r="122" spans="1:5" x14ac:dyDescent="0.2">
      <c r="A122" s="69">
        <v>4325</v>
      </c>
      <c r="B122" s="75" t="s">
        <v>83</v>
      </c>
      <c r="C122" s="71">
        <v>0</v>
      </c>
      <c r="D122" s="78">
        <v>0</v>
      </c>
      <c r="E122" s="49"/>
    </row>
    <row r="123" spans="1:5" x14ac:dyDescent="0.2">
      <c r="A123" s="65">
        <v>4330</v>
      </c>
      <c r="B123" s="74" t="s">
        <v>84</v>
      </c>
      <c r="C123" s="67">
        <f>C124</f>
        <v>0</v>
      </c>
      <c r="D123" s="67">
        <f>D124</f>
        <v>0</v>
      </c>
      <c r="E123" s="49"/>
    </row>
    <row r="124" spans="1:5" x14ac:dyDescent="0.2">
      <c r="A124" s="69">
        <v>4331</v>
      </c>
      <c r="B124" s="75" t="s">
        <v>84</v>
      </c>
      <c r="C124" s="71">
        <v>0</v>
      </c>
      <c r="D124" s="78">
        <v>0</v>
      </c>
      <c r="E124" s="49"/>
    </row>
    <row r="125" spans="1:5" x14ac:dyDescent="0.2">
      <c r="A125" s="65">
        <v>4340</v>
      </c>
      <c r="B125" s="74" t="s">
        <v>85</v>
      </c>
      <c r="C125" s="67">
        <f>C126</f>
        <v>0</v>
      </c>
      <c r="D125" s="67">
        <f>D126</f>
        <v>0</v>
      </c>
      <c r="E125" s="49"/>
    </row>
    <row r="126" spans="1:5" x14ac:dyDescent="0.2">
      <c r="A126" s="69">
        <v>4341</v>
      </c>
      <c r="B126" s="75" t="s">
        <v>85</v>
      </c>
      <c r="C126" s="71">
        <v>0</v>
      </c>
      <c r="D126" s="78">
        <v>0</v>
      </c>
      <c r="E126" s="49"/>
    </row>
    <row r="127" spans="1:5" x14ac:dyDescent="0.2">
      <c r="A127" s="58">
        <v>4390</v>
      </c>
      <c r="B127" s="79" t="s">
        <v>86</v>
      </c>
      <c r="C127" s="80">
        <f>SUM(C128:C134)</f>
        <v>0</v>
      </c>
      <c r="D127" s="80">
        <f>SUM(D128:D134)</f>
        <v>0</v>
      </c>
      <c r="E127" s="49"/>
    </row>
    <row r="128" spans="1:5" x14ac:dyDescent="0.2">
      <c r="A128" s="81">
        <v>4392</v>
      </c>
      <c r="B128" s="82" t="s">
        <v>87</v>
      </c>
      <c r="C128" s="83">
        <v>0</v>
      </c>
      <c r="D128" s="83">
        <v>0</v>
      </c>
      <c r="E128" s="49"/>
    </row>
    <row r="129" spans="1:5" x14ac:dyDescent="0.2">
      <c r="A129" s="81">
        <v>4393</v>
      </c>
      <c r="B129" s="82" t="s">
        <v>88</v>
      </c>
      <c r="C129" s="83">
        <v>0</v>
      </c>
      <c r="D129" s="83">
        <v>0</v>
      </c>
      <c r="E129" s="49"/>
    </row>
    <row r="130" spans="1:5" x14ac:dyDescent="0.2">
      <c r="A130" s="81">
        <v>4394</v>
      </c>
      <c r="B130" s="82" t="s">
        <v>89</v>
      </c>
      <c r="C130" s="83">
        <v>0</v>
      </c>
      <c r="D130" s="83">
        <v>0</v>
      </c>
      <c r="E130" s="49"/>
    </row>
    <row r="131" spans="1:5" x14ac:dyDescent="0.2">
      <c r="A131" s="81">
        <v>4395</v>
      </c>
      <c r="B131" s="82" t="s">
        <v>90</v>
      </c>
      <c r="C131" s="83">
        <v>0</v>
      </c>
      <c r="D131" s="83">
        <v>0</v>
      </c>
      <c r="E131" s="49"/>
    </row>
    <row r="132" spans="1:5" x14ac:dyDescent="0.2">
      <c r="A132" s="81">
        <v>4396</v>
      </c>
      <c r="B132" s="82" t="s">
        <v>91</v>
      </c>
      <c r="C132" s="83">
        <v>0</v>
      </c>
      <c r="D132" s="83">
        <v>0</v>
      </c>
      <c r="E132" s="49"/>
    </row>
    <row r="133" spans="1:5" x14ac:dyDescent="0.2">
      <c r="A133" s="81">
        <v>4397</v>
      </c>
      <c r="B133" s="82" t="s">
        <v>92</v>
      </c>
      <c r="C133" s="83">
        <v>0</v>
      </c>
      <c r="D133" s="83">
        <v>0</v>
      </c>
      <c r="E133" s="49"/>
    </row>
    <row r="134" spans="1:5" x14ac:dyDescent="0.2">
      <c r="A134" s="69">
        <v>4399</v>
      </c>
      <c r="B134" s="75" t="s">
        <v>86</v>
      </c>
      <c r="C134" s="71">
        <v>0</v>
      </c>
      <c r="D134" s="84">
        <v>0</v>
      </c>
      <c r="E134" s="49"/>
    </row>
    <row r="135" spans="1:5" x14ac:dyDescent="0.2">
      <c r="A135" s="55">
        <v>1120</v>
      </c>
      <c r="B135" s="73" t="s">
        <v>426</v>
      </c>
      <c r="C135" s="57">
        <f>SUM(C136:C144)</f>
        <v>25.52</v>
      </c>
      <c r="D135" s="57">
        <f>SUM(D136:D144)</f>
        <v>0</v>
      </c>
      <c r="E135" s="49"/>
    </row>
    <row r="136" spans="1:5" x14ac:dyDescent="0.2">
      <c r="A136" s="54">
        <v>1124</v>
      </c>
      <c r="B136" s="85" t="s">
        <v>427</v>
      </c>
      <c r="C136" s="86">
        <v>0</v>
      </c>
      <c r="D136" s="48">
        <v>0</v>
      </c>
      <c r="E136" s="49"/>
    </row>
    <row r="137" spans="1:5" x14ac:dyDescent="0.2">
      <c r="A137" s="54">
        <v>1124</v>
      </c>
      <c r="B137" s="85" t="s">
        <v>428</v>
      </c>
      <c r="C137" s="86">
        <v>0</v>
      </c>
      <c r="D137" s="48">
        <v>0</v>
      </c>
      <c r="E137" s="49"/>
    </row>
    <row r="138" spans="1:5" x14ac:dyDescent="0.2">
      <c r="A138" s="54">
        <v>1124</v>
      </c>
      <c r="B138" s="85" t="s">
        <v>429</v>
      </c>
      <c r="C138" s="86">
        <v>0</v>
      </c>
      <c r="D138" s="48">
        <v>0</v>
      </c>
      <c r="E138" s="49"/>
    </row>
    <row r="139" spans="1:5" x14ac:dyDescent="0.2">
      <c r="A139" s="54">
        <v>1124</v>
      </c>
      <c r="B139" s="85" t="s">
        <v>430</v>
      </c>
      <c r="C139" s="86">
        <v>0</v>
      </c>
      <c r="D139" s="48">
        <v>0</v>
      </c>
      <c r="E139" s="49"/>
    </row>
    <row r="140" spans="1:5" x14ac:dyDescent="0.2">
      <c r="A140" s="54">
        <v>1124</v>
      </c>
      <c r="B140" s="85" t="s">
        <v>431</v>
      </c>
      <c r="C140" s="48">
        <v>0</v>
      </c>
      <c r="D140" s="48">
        <v>0</v>
      </c>
      <c r="E140" s="49"/>
    </row>
    <row r="141" spans="1:5" x14ac:dyDescent="0.2">
      <c r="A141" s="54">
        <v>1124</v>
      </c>
      <c r="B141" s="85" t="s">
        <v>432</v>
      </c>
      <c r="C141" s="48">
        <v>0</v>
      </c>
      <c r="D141" s="48">
        <v>0</v>
      </c>
      <c r="E141" s="49"/>
    </row>
    <row r="142" spans="1:5" x14ac:dyDescent="0.2">
      <c r="A142" s="54">
        <v>1122</v>
      </c>
      <c r="B142" s="85" t="s">
        <v>433</v>
      </c>
      <c r="C142" s="48">
        <v>25.52</v>
      </c>
      <c r="D142" s="48">
        <v>0</v>
      </c>
      <c r="E142" s="49"/>
    </row>
    <row r="143" spans="1:5" x14ac:dyDescent="0.2">
      <c r="A143" s="54">
        <v>1122</v>
      </c>
      <c r="B143" s="85" t="s">
        <v>434</v>
      </c>
      <c r="C143" s="86">
        <v>0</v>
      </c>
      <c r="D143" s="48">
        <v>0</v>
      </c>
      <c r="E143" s="49"/>
    </row>
    <row r="144" spans="1:5" x14ac:dyDescent="0.2">
      <c r="A144" s="54">
        <v>1122</v>
      </c>
      <c r="B144" s="85" t="s">
        <v>435</v>
      </c>
      <c r="C144" s="48">
        <v>0</v>
      </c>
      <c r="D144" s="48">
        <v>0</v>
      </c>
      <c r="E144" s="49"/>
    </row>
    <row r="145" spans="1:5" x14ac:dyDescent="0.2">
      <c r="A145" s="54"/>
      <c r="B145" s="87" t="s">
        <v>436</v>
      </c>
      <c r="C145" s="57">
        <f>C48+C49+C103-C109-C112</f>
        <v>96212798.519999996</v>
      </c>
      <c r="D145" s="57">
        <f>D48+D49+D103-D109-D112</f>
        <v>117717586.17</v>
      </c>
      <c r="E145" s="49"/>
    </row>
    <row r="146" spans="1:5" x14ac:dyDescent="0.2">
      <c r="A146" s="49"/>
      <c r="B146" s="49"/>
      <c r="C146" s="49"/>
      <c r="D146" s="49"/>
      <c r="E146" s="49"/>
    </row>
    <row r="147" spans="1:5" x14ac:dyDescent="0.2">
      <c r="A147" s="49"/>
      <c r="B147" s="49" t="s">
        <v>206</v>
      </c>
      <c r="C147" s="49"/>
      <c r="D147" s="49"/>
      <c r="E147" s="49"/>
    </row>
    <row r="148" spans="1:5" x14ac:dyDescent="0.2">
      <c r="A148" s="49"/>
      <c r="B148" s="49"/>
      <c r="C148" s="49"/>
      <c r="D148" s="49"/>
      <c r="E148" s="49"/>
    </row>
    <row r="149" spans="1:5" x14ac:dyDescent="0.2">
      <c r="A149" s="49"/>
      <c r="B149" s="49"/>
      <c r="C149" s="49"/>
      <c r="D149" s="49"/>
      <c r="E149" s="49"/>
    </row>
    <row r="150" spans="1:5" x14ac:dyDescent="0.2">
      <c r="A150" s="49"/>
      <c r="B150" s="49"/>
      <c r="C150" s="49"/>
      <c r="D150" s="49"/>
      <c r="E150" s="49"/>
    </row>
    <row r="151" spans="1:5" x14ac:dyDescent="0.2">
      <c r="A151" s="49"/>
      <c r="B151" s="49"/>
      <c r="C151" s="49"/>
      <c r="D151" s="49"/>
      <c r="E151" s="49"/>
    </row>
    <row r="152" spans="1:5" x14ac:dyDescent="0.2">
      <c r="A152" s="49"/>
      <c r="B152" s="88"/>
      <c r="C152" s="88"/>
      <c r="D152" s="88"/>
      <c r="E152" s="49"/>
    </row>
    <row r="153" spans="1:5" x14ac:dyDescent="0.2">
      <c r="A153" s="49"/>
      <c r="B153" s="88"/>
      <c r="C153" s="88"/>
      <c r="D153" s="88"/>
      <c r="E153" s="49"/>
    </row>
    <row r="154" spans="1:5" x14ac:dyDescent="0.2">
      <c r="A154" s="49"/>
      <c r="B154" s="88"/>
      <c r="C154" s="88"/>
      <c r="D154" s="88"/>
      <c r="E154" s="49"/>
    </row>
    <row r="155" spans="1:5" x14ac:dyDescent="0.2">
      <c r="A155" s="49"/>
      <c r="B155" s="49"/>
      <c r="C155" s="49"/>
      <c r="D155" s="49"/>
      <c r="E155" s="49"/>
    </row>
    <row r="156" spans="1:5" x14ac:dyDescent="0.2">
      <c r="A156" s="49"/>
      <c r="B156" s="49"/>
      <c r="C156" s="49"/>
      <c r="D156" s="49"/>
      <c r="E156" s="49"/>
    </row>
    <row r="157" spans="1:5" x14ac:dyDescent="0.2">
      <c r="A157" s="49"/>
      <c r="B157" s="49"/>
      <c r="C157" s="49"/>
      <c r="D157" s="49"/>
      <c r="E157" s="49"/>
    </row>
    <row r="158" spans="1:5" x14ac:dyDescent="0.2">
      <c r="A158" s="49"/>
      <c r="B158" s="49"/>
      <c r="C158" s="49"/>
      <c r="D158" s="49"/>
      <c r="E158" s="49"/>
    </row>
    <row r="159" spans="1:5" x14ac:dyDescent="0.2">
      <c r="A159" s="49"/>
      <c r="B159" s="49"/>
      <c r="C159" s="49"/>
      <c r="D159" s="49"/>
      <c r="E159" s="49"/>
    </row>
    <row r="160" spans="1:5" x14ac:dyDescent="0.2">
      <c r="A160" s="49"/>
      <c r="B160" s="49"/>
      <c r="C160" s="49"/>
      <c r="D160" s="49"/>
      <c r="E160" s="49"/>
    </row>
    <row r="161" spans="1:5" x14ac:dyDescent="0.2">
      <c r="A161" s="49"/>
      <c r="B161" s="49"/>
      <c r="C161" s="49"/>
      <c r="D161" s="49"/>
      <c r="E161" s="49"/>
    </row>
    <row r="162" spans="1:5" x14ac:dyDescent="0.2">
      <c r="A162" s="49"/>
      <c r="B162" s="49"/>
      <c r="C162" s="49"/>
      <c r="D162" s="49"/>
      <c r="E162" s="49"/>
    </row>
    <row r="163" spans="1:5" x14ac:dyDescent="0.2">
      <c r="A163" s="49"/>
      <c r="B163" s="49"/>
      <c r="C163" s="49"/>
      <c r="D163" s="49"/>
      <c r="E163" s="49"/>
    </row>
    <row r="164" spans="1:5" x14ac:dyDescent="0.2">
      <c r="A164" s="49"/>
      <c r="B164" s="49"/>
      <c r="C164" s="49"/>
      <c r="D164" s="49"/>
      <c r="E164" s="49"/>
    </row>
    <row r="165" spans="1:5" x14ac:dyDescent="0.2">
      <c r="A165" s="49"/>
      <c r="B165" s="49"/>
      <c r="C165" s="49"/>
      <c r="D165" s="49"/>
      <c r="E165" s="49"/>
    </row>
    <row r="166" spans="1:5" x14ac:dyDescent="0.2">
      <c r="A166" s="49"/>
      <c r="B166" s="49"/>
      <c r="C166" s="49"/>
      <c r="D166" s="49"/>
      <c r="E166" s="49"/>
    </row>
    <row r="167" spans="1:5" x14ac:dyDescent="0.2">
      <c r="A167" s="49"/>
      <c r="B167" s="49"/>
      <c r="C167" s="49"/>
      <c r="D167" s="49"/>
      <c r="E167" s="49"/>
    </row>
    <row r="168" spans="1:5" x14ac:dyDescent="0.2">
      <c r="A168" s="49"/>
      <c r="B168" s="49"/>
      <c r="C168" s="49"/>
      <c r="D168" s="49"/>
      <c r="E168" s="4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C8DFA7AC-857B-4BC4-826D-A9C9BD9E1CF1}"/>
    <dataValidation allowBlank="1" showInputMessage="1" showErrorMessage="1" prompt="Saldo al 31 de diciembre del año anterior que se presenta" sqref="D8 D47 D20" xr:uid="{F17D9BCE-2F4F-4430-9D2B-4647DB05BCF3}"/>
    <dataValidation allowBlank="1" showInputMessage="1" showErrorMessage="1" prompt="Importe del trimestre anterior" sqref="D63 D54 C49:D49 C54:C65" xr:uid="{E4619A83-5DF2-4734-9FA4-96AE42F4741F}"/>
  </dataValidations>
  <printOptions horizontalCentered="1"/>
  <pageMargins left="0.70866141732283472" right="0.70866141732283472" top="0.35433070866141736" bottom="0.35433070866141736" header="0.31496062992125984" footer="0.31496062992125984"/>
  <pageSetup scale="6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A8-FAE3-4DDD-A4A6-E1F54CB0405D}">
  <sheetPr>
    <tabColor theme="4" tint="0.79998168889431442"/>
  </sheetPr>
  <dimension ref="A1:D23"/>
  <sheetViews>
    <sheetView showGridLines="0" zoomScaleNormal="100" zoomScaleSheetLayoutView="112" workbookViewId="0">
      <selection activeCell="B40" sqref="B40"/>
    </sheetView>
  </sheetViews>
  <sheetFormatPr baseColWidth="10" defaultColWidth="11.42578125" defaultRowHeight="11.25" x14ac:dyDescent="0.2"/>
  <cols>
    <col min="1" max="1" width="3.28515625" style="89" customWidth="1"/>
    <col min="2" max="2" width="63.140625" style="89" customWidth="1"/>
    <col min="3" max="3" width="40.85546875" style="89" customWidth="1"/>
    <col min="4" max="4" width="5.28515625" style="89" customWidth="1"/>
    <col min="5" max="16384" width="11.42578125" style="89"/>
  </cols>
  <sheetData>
    <row r="1" spans="1:4" x14ac:dyDescent="0.2">
      <c r="A1" s="159" t="s">
        <v>0</v>
      </c>
      <c r="B1" s="160"/>
      <c r="C1" s="161"/>
    </row>
    <row r="2" spans="1:4" x14ac:dyDescent="0.2">
      <c r="A2" s="162" t="s">
        <v>437</v>
      </c>
      <c r="B2" s="163"/>
      <c r="C2" s="164"/>
    </row>
    <row r="3" spans="1:4" x14ac:dyDescent="0.2">
      <c r="A3" s="162" t="s">
        <v>5</v>
      </c>
      <c r="B3" s="163"/>
      <c r="C3" s="164"/>
    </row>
    <row r="4" spans="1:4" x14ac:dyDescent="0.2">
      <c r="A4" s="165" t="s">
        <v>438</v>
      </c>
      <c r="B4" s="166"/>
      <c r="C4" s="167"/>
    </row>
    <row r="5" spans="1:4" customFormat="1" ht="9.75" customHeight="1" x14ac:dyDescent="0.25">
      <c r="A5" s="168" t="s">
        <v>439</v>
      </c>
      <c r="B5" s="169"/>
      <c r="C5" s="90">
        <v>2025</v>
      </c>
    </row>
    <row r="6" spans="1:4" ht="12.75" x14ac:dyDescent="0.2">
      <c r="A6" s="91" t="s">
        <v>440</v>
      </c>
      <c r="B6" s="91"/>
      <c r="C6" s="92">
        <v>305986159</v>
      </c>
      <c r="D6" s="93">
        <f>+C6-'[1]R SIRET'!E31</f>
        <v>0</v>
      </c>
    </row>
    <row r="7" spans="1:4" x14ac:dyDescent="0.2">
      <c r="B7" s="94"/>
      <c r="C7" s="95"/>
    </row>
    <row r="8" spans="1:4" x14ac:dyDescent="0.2">
      <c r="A8" s="96" t="s">
        <v>441</v>
      </c>
      <c r="B8" s="94"/>
      <c r="C8" s="97">
        <f>SUM(C9:C14)</f>
        <v>0</v>
      </c>
    </row>
    <row r="9" spans="1:4" x14ac:dyDescent="0.2">
      <c r="A9" s="98" t="s">
        <v>442</v>
      </c>
      <c r="B9" s="99" t="s">
        <v>75</v>
      </c>
      <c r="C9" s="100">
        <v>0</v>
      </c>
    </row>
    <row r="10" spans="1:4" x14ac:dyDescent="0.2">
      <c r="A10" s="101" t="s">
        <v>443</v>
      </c>
      <c r="B10" s="102" t="s">
        <v>444</v>
      </c>
      <c r="C10" s="100">
        <v>0</v>
      </c>
    </row>
    <row r="11" spans="1:4" x14ac:dyDescent="0.2">
      <c r="A11" s="101" t="s">
        <v>445</v>
      </c>
      <c r="B11" s="102" t="s">
        <v>84</v>
      </c>
      <c r="C11" s="100">
        <v>0</v>
      </c>
    </row>
    <row r="12" spans="1:4" x14ac:dyDescent="0.2">
      <c r="A12" s="101" t="s">
        <v>446</v>
      </c>
      <c r="B12" s="102" t="s">
        <v>85</v>
      </c>
      <c r="C12" s="100">
        <v>0</v>
      </c>
    </row>
    <row r="13" spans="1:4" x14ac:dyDescent="0.2">
      <c r="A13" s="101" t="s">
        <v>447</v>
      </c>
      <c r="B13" s="102" t="s">
        <v>86</v>
      </c>
      <c r="C13" s="100">
        <v>0</v>
      </c>
    </row>
    <row r="14" spans="1:4" x14ac:dyDescent="0.2">
      <c r="A14" s="103" t="s">
        <v>448</v>
      </c>
      <c r="B14" s="104" t="s">
        <v>449</v>
      </c>
      <c r="C14" s="100">
        <v>0</v>
      </c>
    </row>
    <row r="15" spans="1:4" x14ac:dyDescent="0.2">
      <c r="B15" s="105"/>
      <c r="C15" s="106"/>
    </row>
    <row r="16" spans="1:4" x14ac:dyDescent="0.2">
      <c r="A16" s="96" t="s">
        <v>450</v>
      </c>
      <c r="B16" s="94"/>
      <c r="C16" s="97">
        <f>SUM(C17:C19)</f>
        <v>0</v>
      </c>
    </row>
    <row r="17" spans="1:3" x14ac:dyDescent="0.2">
      <c r="A17" s="107">
        <v>3.1</v>
      </c>
      <c r="B17" s="102" t="s">
        <v>451</v>
      </c>
      <c r="C17" s="100">
        <v>0</v>
      </c>
    </row>
    <row r="18" spans="1:3" x14ac:dyDescent="0.2">
      <c r="A18" s="108">
        <v>3.2</v>
      </c>
      <c r="B18" s="102" t="s">
        <v>452</v>
      </c>
      <c r="C18" s="100">
        <v>0</v>
      </c>
    </row>
    <row r="19" spans="1:3" x14ac:dyDescent="0.2">
      <c r="A19" s="108">
        <v>3.3</v>
      </c>
      <c r="B19" s="104" t="s">
        <v>453</v>
      </c>
      <c r="C19" s="109">
        <v>0</v>
      </c>
    </row>
    <row r="20" spans="1:3" x14ac:dyDescent="0.2">
      <c r="A20" s="110"/>
      <c r="B20" s="111"/>
      <c r="C20" s="112"/>
    </row>
    <row r="21" spans="1:3" x14ac:dyDescent="0.2">
      <c r="A21" s="113" t="s">
        <v>454</v>
      </c>
      <c r="B21" s="113"/>
      <c r="C21" s="92">
        <f>C6+C8-C16</f>
        <v>305986159</v>
      </c>
    </row>
    <row r="22" spans="1:3" x14ac:dyDescent="0.2">
      <c r="C22" s="114"/>
    </row>
    <row r="23" spans="1:3" ht="15" x14ac:dyDescent="0.25">
      <c r="A23"/>
      <c r="B23" s="89" t="s">
        <v>206</v>
      </c>
      <c r="C23"/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55118110236220474" bottom="0.35433070866141736" header="0.31496062992125984" footer="0.31496062992125984"/>
  <pageSetup scale="8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B68A-2A3A-4DDB-BE33-865A1AD04EB4}">
  <sheetPr>
    <tabColor theme="4" tint="0.79998168889431442"/>
  </sheetPr>
  <dimension ref="A1:E42"/>
  <sheetViews>
    <sheetView showGridLines="0" zoomScaleNormal="100" zoomScaleSheetLayoutView="91" workbookViewId="0">
      <selection activeCell="K40" sqref="K40"/>
    </sheetView>
  </sheetViews>
  <sheetFormatPr baseColWidth="10" defaultColWidth="11.42578125" defaultRowHeight="11.25" x14ac:dyDescent="0.2"/>
  <cols>
    <col min="1" max="1" width="3.7109375" style="89" customWidth="1"/>
    <col min="2" max="2" width="62.140625" style="89" customWidth="1"/>
    <col min="3" max="3" width="41.28515625" style="89" customWidth="1"/>
    <col min="4" max="4" width="6.140625" style="89" customWidth="1"/>
    <col min="5" max="5" width="12.85546875" style="89" bestFit="1" customWidth="1"/>
    <col min="6" max="16384" width="11.42578125" style="89"/>
  </cols>
  <sheetData>
    <row r="1" spans="1:5" s="115" customFormat="1" ht="11.25" customHeight="1" x14ac:dyDescent="0.25">
      <c r="A1" s="170" t="s">
        <v>0</v>
      </c>
      <c r="B1" s="171"/>
      <c r="C1" s="172"/>
    </row>
    <row r="2" spans="1:5" s="115" customFormat="1" ht="11.25" customHeight="1" x14ac:dyDescent="0.25">
      <c r="A2" s="173" t="s">
        <v>455</v>
      </c>
      <c r="B2" s="174"/>
      <c r="C2" s="175"/>
    </row>
    <row r="3" spans="1:5" s="115" customFormat="1" ht="11.25" customHeight="1" x14ac:dyDescent="0.25">
      <c r="A3" s="173" t="s">
        <v>5</v>
      </c>
      <c r="B3" s="174"/>
      <c r="C3" s="175"/>
    </row>
    <row r="4" spans="1:5" x14ac:dyDescent="0.2">
      <c r="A4" s="165" t="s">
        <v>438</v>
      </c>
      <c r="B4" s="166"/>
      <c r="C4" s="167"/>
    </row>
    <row r="5" spans="1:5" ht="11.25" customHeight="1" x14ac:dyDescent="0.2">
      <c r="A5" s="176" t="s">
        <v>439</v>
      </c>
      <c r="B5" s="177"/>
      <c r="C5" s="90">
        <v>2025</v>
      </c>
      <c r="D5" s="115"/>
    </row>
    <row r="6" spans="1:5" ht="12.75" x14ac:dyDescent="0.2">
      <c r="A6" s="116" t="s">
        <v>456</v>
      </c>
      <c r="B6" s="91"/>
      <c r="C6" s="117">
        <v>224035519.38</v>
      </c>
      <c r="D6" s="93">
        <f>+C6-[1]CA!E24</f>
        <v>0</v>
      </c>
      <c r="E6" s="118"/>
    </row>
    <row r="7" spans="1:5" x14ac:dyDescent="0.2">
      <c r="A7" s="119"/>
      <c r="B7" s="120"/>
      <c r="C7" s="121"/>
    </row>
    <row r="8" spans="1:5" x14ac:dyDescent="0.2">
      <c r="A8" s="96" t="s">
        <v>457</v>
      </c>
      <c r="B8" s="122"/>
      <c r="C8" s="97">
        <f>SUM(C9:C29)</f>
        <v>11400188</v>
      </c>
    </row>
    <row r="9" spans="1:5" x14ac:dyDescent="0.2">
      <c r="A9" s="123">
        <v>2.1</v>
      </c>
      <c r="B9" s="124" t="s">
        <v>106</v>
      </c>
      <c r="C9" s="125">
        <v>0</v>
      </c>
    </row>
    <row r="10" spans="1:5" x14ac:dyDescent="0.2">
      <c r="A10" s="123">
        <v>2.2000000000000002</v>
      </c>
      <c r="B10" s="124" t="s">
        <v>103</v>
      </c>
      <c r="C10" s="125">
        <v>0</v>
      </c>
    </row>
    <row r="11" spans="1:5" x14ac:dyDescent="0.2">
      <c r="A11" s="126">
        <v>2.2999999999999998</v>
      </c>
      <c r="B11" s="127" t="s">
        <v>272</v>
      </c>
      <c r="C11" s="125">
        <v>9317791</v>
      </c>
      <c r="E11" s="118"/>
    </row>
    <row r="12" spans="1:5" x14ac:dyDescent="0.2">
      <c r="A12" s="126">
        <v>2.4</v>
      </c>
      <c r="B12" s="127" t="s">
        <v>273</v>
      </c>
      <c r="C12" s="125">
        <v>1584930</v>
      </c>
    </row>
    <row r="13" spans="1:5" x14ac:dyDescent="0.2">
      <c r="A13" s="126">
        <v>2.5</v>
      </c>
      <c r="B13" s="127" t="s">
        <v>274</v>
      </c>
      <c r="C13" s="125">
        <v>497467</v>
      </c>
    </row>
    <row r="14" spans="1:5" x14ac:dyDescent="0.2">
      <c r="A14" s="126">
        <v>2.6</v>
      </c>
      <c r="B14" s="127" t="s">
        <v>275</v>
      </c>
      <c r="C14" s="125">
        <v>0</v>
      </c>
    </row>
    <row r="15" spans="1:5" x14ac:dyDescent="0.2">
      <c r="A15" s="126">
        <v>2.7</v>
      </c>
      <c r="B15" s="127" t="s">
        <v>276</v>
      </c>
      <c r="C15" s="125">
        <v>0</v>
      </c>
    </row>
    <row r="16" spans="1:5" x14ac:dyDescent="0.2">
      <c r="A16" s="126">
        <v>2.8</v>
      </c>
      <c r="B16" s="127" t="s">
        <v>277</v>
      </c>
      <c r="C16" s="125">
        <v>0</v>
      </c>
    </row>
    <row r="17" spans="1:3" x14ac:dyDescent="0.2">
      <c r="A17" s="126">
        <v>2.9</v>
      </c>
      <c r="B17" s="127" t="s">
        <v>279</v>
      </c>
      <c r="C17" s="125">
        <v>0</v>
      </c>
    </row>
    <row r="18" spans="1:3" x14ac:dyDescent="0.2">
      <c r="A18" s="126" t="s">
        <v>458</v>
      </c>
      <c r="B18" s="127" t="s">
        <v>459</v>
      </c>
      <c r="C18" s="125">
        <v>0</v>
      </c>
    </row>
    <row r="19" spans="1:3" x14ac:dyDescent="0.2">
      <c r="A19" s="126" t="s">
        <v>460</v>
      </c>
      <c r="B19" s="127" t="s">
        <v>285</v>
      </c>
      <c r="C19" s="125">
        <v>0</v>
      </c>
    </row>
    <row r="20" spans="1:3" x14ac:dyDescent="0.2">
      <c r="A20" s="126" t="s">
        <v>461</v>
      </c>
      <c r="B20" s="127" t="s">
        <v>462</v>
      </c>
      <c r="C20" s="125">
        <v>0</v>
      </c>
    </row>
    <row r="21" spans="1:3" x14ac:dyDescent="0.2">
      <c r="A21" s="126" t="s">
        <v>463</v>
      </c>
      <c r="B21" s="127" t="s">
        <v>464</v>
      </c>
      <c r="C21" s="125">
        <v>0</v>
      </c>
    </row>
    <row r="22" spans="1:3" x14ac:dyDescent="0.2">
      <c r="A22" s="126" t="s">
        <v>465</v>
      </c>
      <c r="B22" s="127" t="s">
        <v>466</v>
      </c>
      <c r="C22" s="125">
        <v>0</v>
      </c>
    </row>
    <row r="23" spans="1:3" x14ac:dyDescent="0.2">
      <c r="A23" s="126" t="s">
        <v>467</v>
      </c>
      <c r="B23" s="127" t="s">
        <v>468</v>
      </c>
      <c r="C23" s="125">
        <v>0</v>
      </c>
    </row>
    <row r="24" spans="1:3" x14ac:dyDescent="0.2">
      <c r="A24" s="126" t="s">
        <v>469</v>
      </c>
      <c r="B24" s="127" t="s">
        <v>470</v>
      </c>
      <c r="C24" s="125">
        <v>0</v>
      </c>
    </row>
    <row r="25" spans="1:3" x14ac:dyDescent="0.2">
      <c r="A25" s="126" t="s">
        <v>471</v>
      </c>
      <c r="B25" s="127" t="s">
        <v>472</v>
      </c>
      <c r="C25" s="125">
        <v>0</v>
      </c>
    </row>
    <row r="26" spans="1:3" x14ac:dyDescent="0.2">
      <c r="A26" s="126" t="s">
        <v>473</v>
      </c>
      <c r="B26" s="127" t="s">
        <v>474</v>
      </c>
      <c r="C26" s="125">
        <v>0</v>
      </c>
    </row>
    <row r="27" spans="1:3" x14ac:dyDescent="0.2">
      <c r="A27" s="126" t="s">
        <v>475</v>
      </c>
      <c r="B27" s="127" t="s">
        <v>476</v>
      </c>
      <c r="C27" s="125">
        <v>0</v>
      </c>
    </row>
    <row r="28" spans="1:3" x14ac:dyDescent="0.2">
      <c r="A28" s="126" t="s">
        <v>477</v>
      </c>
      <c r="B28" s="127" t="s">
        <v>478</v>
      </c>
      <c r="C28" s="125">
        <v>0</v>
      </c>
    </row>
    <row r="29" spans="1:3" x14ac:dyDescent="0.2">
      <c r="A29" s="126" t="s">
        <v>479</v>
      </c>
      <c r="B29" s="124" t="s">
        <v>480</v>
      </c>
      <c r="C29" s="125">
        <v>0</v>
      </c>
    </row>
    <row r="30" spans="1:3" x14ac:dyDescent="0.2">
      <c r="A30" s="128"/>
      <c r="B30" s="129"/>
      <c r="C30" s="130"/>
    </row>
    <row r="31" spans="1:3" x14ac:dyDescent="0.2">
      <c r="A31" s="131" t="s">
        <v>481</v>
      </c>
      <c r="B31" s="132"/>
      <c r="C31" s="133">
        <f>SUM(C32:C38)</f>
        <v>643503</v>
      </c>
    </row>
    <row r="32" spans="1:3" x14ac:dyDescent="0.2">
      <c r="A32" s="126" t="s">
        <v>482</v>
      </c>
      <c r="B32" s="127" t="s">
        <v>176</v>
      </c>
      <c r="C32" s="125">
        <v>643503</v>
      </c>
    </row>
    <row r="33" spans="1:4" x14ac:dyDescent="0.2">
      <c r="A33" s="126" t="s">
        <v>483</v>
      </c>
      <c r="B33" s="127" t="s">
        <v>185</v>
      </c>
      <c r="C33" s="125">
        <v>0</v>
      </c>
    </row>
    <row r="34" spans="1:4" x14ac:dyDescent="0.2">
      <c r="A34" s="126" t="s">
        <v>484</v>
      </c>
      <c r="B34" s="127" t="s">
        <v>188</v>
      </c>
      <c r="C34" s="125">
        <v>0</v>
      </c>
    </row>
    <row r="35" spans="1:4" x14ac:dyDescent="0.2">
      <c r="A35" s="126" t="s">
        <v>485</v>
      </c>
      <c r="B35" s="127" t="s">
        <v>194</v>
      </c>
      <c r="C35" s="125">
        <v>0</v>
      </c>
    </row>
    <row r="36" spans="1:4" x14ac:dyDescent="0.2">
      <c r="A36" s="126" t="s">
        <v>486</v>
      </c>
      <c r="B36" s="127" t="s">
        <v>204</v>
      </c>
      <c r="C36" s="125">
        <v>0</v>
      </c>
    </row>
    <row r="37" spans="1:4" x14ac:dyDescent="0.2">
      <c r="A37" s="126" t="s">
        <v>487</v>
      </c>
      <c r="B37" s="127" t="s">
        <v>488</v>
      </c>
      <c r="C37" s="125">
        <v>0</v>
      </c>
    </row>
    <row r="38" spans="1:4" x14ac:dyDescent="0.2">
      <c r="A38" s="126" t="s">
        <v>489</v>
      </c>
      <c r="B38" s="124" t="s">
        <v>490</v>
      </c>
      <c r="C38" s="134">
        <v>0</v>
      </c>
    </row>
    <row r="39" spans="1:4" x14ac:dyDescent="0.2">
      <c r="A39" s="119"/>
      <c r="B39" s="135"/>
      <c r="C39" s="136"/>
    </row>
    <row r="40" spans="1:4" x14ac:dyDescent="0.2">
      <c r="A40" s="137" t="s">
        <v>491</v>
      </c>
      <c r="B40" s="91"/>
      <c r="C40" s="92">
        <f>C6-C8+C31</f>
        <v>213278834.38</v>
      </c>
      <c r="D40" s="138"/>
    </row>
    <row r="42" spans="1:4" x14ac:dyDescent="0.2">
      <c r="B42" s="89" t="s">
        <v>206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55118110236220474" bottom="0.35433070866141736" header="0.31496062992125984" footer="0.31496062992125984"/>
  <pageSetup scale="8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E03E-8225-4210-BF90-FB7978A8A141}">
  <sheetPr>
    <tabColor theme="4" tint="0.79998168889431442"/>
  </sheetPr>
  <dimension ref="A1:N97"/>
  <sheetViews>
    <sheetView tabSelected="1" topLeftCell="A29" zoomScaleNormal="100" zoomScaleSheetLayoutView="98" workbookViewId="0">
      <selection activeCell="G71" sqref="G71"/>
    </sheetView>
  </sheetViews>
  <sheetFormatPr baseColWidth="10" defaultColWidth="9.140625" defaultRowHeight="11.25" x14ac:dyDescent="0.2"/>
  <cols>
    <col min="1" max="1" width="10" style="43" customWidth="1"/>
    <col min="2" max="2" width="68.5703125" style="43" bestFit="1" customWidth="1"/>
    <col min="3" max="3" width="17.42578125" style="43" bestFit="1" customWidth="1"/>
    <col min="4" max="4" width="11.7109375" style="43" customWidth="1"/>
    <col min="5" max="5" width="16.7109375" style="43" customWidth="1"/>
    <col min="6" max="6" width="10.42578125" style="43" customWidth="1"/>
    <col min="7" max="7" width="16.85546875" style="43" customWidth="1"/>
    <col min="8" max="8" width="8.7109375" style="43" customWidth="1"/>
    <col min="9" max="9" width="11.42578125" style="43" customWidth="1"/>
    <col min="10" max="10" width="14.85546875" style="43" customWidth="1"/>
    <col min="11" max="16384" width="9.140625" style="43"/>
  </cols>
  <sheetData>
    <row r="1" spans="1:14" ht="18.95" customHeight="1" x14ac:dyDescent="0.2">
      <c r="A1" s="158" t="s">
        <v>0</v>
      </c>
      <c r="B1" s="178"/>
      <c r="C1" s="178"/>
      <c r="D1" s="178"/>
      <c r="E1" s="178"/>
      <c r="F1" s="178"/>
      <c r="G1" s="41" t="s">
        <v>1</v>
      </c>
      <c r="H1" s="42">
        <v>2025</v>
      </c>
      <c r="I1" s="49"/>
      <c r="J1" s="49"/>
      <c r="K1" s="49"/>
      <c r="L1" s="49"/>
      <c r="M1" s="49"/>
      <c r="N1" s="49"/>
    </row>
    <row r="2" spans="1:14" ht="18.95" customHeight="1" x14ac:dyDescent="0.2">
      <c r="A2" s="158" t="s">
        <v>492</v>
      </c>
      <c r="B2" s="178"/>
      <c r="C2" s="178"/>
      <c r="D2" s="178"/>
      <c r="E2" s="178"/>
      <c r="F2" s="178"/>
      <c r="G2" s="41" t="s">
        <v>3</v>
      </c>
      <c r="H2" s="42" t="s">
        <v>4</v>
      </c>
      <c r="I2" s="49"/>
      <c r="J2" s="49"/>
      <c r="K2" s="49"/>
      <c r="L2" s="49"/>
      <c r="M2" s="49"/>
      <c r="N2" s="49"/>
    </row>
    <row r="3" spans="1:14" ht="18.95" customHeight="1" x14ac:dyDescent="0.2">
      <c r="A3" s="179" t="s">
        <v>5</v>
      </c>
      <c r="B3" s="180"/>
      <c r="C3" s="180"/>
      <c r="D3" s="180"/>
      <c r="E3" s="180"/>
      <c r="F3" s="180"/>
      <c r="G3" s="41" t="s">
        <v>6</v>
      </c>
      <c r="H3" s="42">
        <v>1</v>
      </c>
      <c r="I3" s="49"/>
      <c r="J3" s="49"/>
      <c r="K3" s="49"/>
      <c r="L3" s="49"/>
      <c r="M3" s="49"/>
      <c r="N3" s="49"/>
    </row>
    <row r="4" spans="1:14" x14ac:dyDescent="0.2">
      <c r="A4" s="179" t="str">
        <f>'[2]Notas a los Edos Financieros'!A4</f>
        <v>(Cifras en Pesos)</v>
      </c>
      <c r="B4" s="180"/>
      <c r="C4" s="180"/>
      <c r="D4" s="180"/>
      <c r="E4" s="180"/>
      <c r="F4" s="180"/>
      <c r="G4" s="139"/>
      <c r="H4" s="139"/>
      <c r="I4" s="49"/>
      <c r="J4" s="49"/>
      <c r="K4" s="49"/>
      <c r="L4" s="49"/>
      <c r="M4" s="49"/>
      <c r="N4" s="49"/>
    </row>
    <row r="5" spans="1:14" x14ac:dyDescent="0.2">
      <c r="A5" s="44" t="s">
        <v>8</v>
      </c>
      <c r="B5" s="45"/>
      <c r="C5" s="45"/>
      <c r="D5" s="45"/>
      <c r="E5" s="45"/>
      <c r="F5" s="45"/>
      <c r="G5" s="45"/>
      <c r="H5" s="45"/>
      <c r="I5" s="49"/>
      <c r="J5" s="49"/>
      <c r="K5" s="49"/>
      <c r="L5" s="49"/>
      <c r="M5" s="49"/>
      <c r="N5" s="49"/>
    </row>
    <row r="6" spans="1:14" s="49" customFormat="1" x14ac:dyDescent="0.2"/>
    <row r="7" spans="1:14" x14ac:dyDescent="0.2">
      <c r="A7" s="46" t="s">
        <v>10</v>
      </c>
      <c r="B7" s="46" t="s">
        <v>439</v>
      </c>
      <c r="C7" s="46" t="s">
        <v>493</v>
      </c>
      <c r="D7" s="46" t="s">
        <v>494</v>
      </c>
      <c r="E7" s="46" t="s">
        <v>495</v>
      </c>
      <c r="F7" s="46" t="s">
        <v>496</v>
      </c>
      <c r="G7" s="46" t="s">
        <v>497</v>
      </c>
      <c r="H7" s="46" t="s">
        <v>498</v>
      </c>
      <c r="I7" s="46" t="s">
        <v>499</v>
      </c>
      <c r="J7" s="46" t="s">
        <v>500</v>
      </c>
    </row>
    <row r="8" spans="1:14" s="140" customFormat="1" x14ac:dyDescent="0.2">
      <c r="A8" s="55">
        <v>7000</v>
      </c>
      <c r="B8" s="56" t="s">
        <v>501</v>
      </c>
      <c r="C8" s="56"/>
      <c r="D8" s="56"/>
      <c r="E8" s="56"/>
      <c r="F8" s="56"/>
      <c r="G8" s="56"/>
      <c r="H8" s="56"/>
      <c r="I8" s="56"/>
      <c r="J8" s="56"/>
    </row>
    <row r="9" spans="1:14" x14ac:dyDescent="0.2">
      <c r="A9" s="49">
        <v>7110</v>
      </c>
      <c r="B9" s="49" t="s">
        <v>497</v>
      </c>
      <c r="C9" s="72">
        <v>0</v>
      </c>
      <c r="D9" s="72">
        <v>0</v>
      </c>
      <c r="E9" s="72">
        <v>0</v>
      </c>
      <c r="F9" s="72">
        <f>C9+D9+E9</f>
        <v>0</v>
      </c>
      <c r="G9" s="49"/>
      <c r="H9" s="49"/>
      <c r="I9" s="49"/>
      <c r="J9" s="49"/>
    </row>
    <row r="10" spans="1:14" x14ac:dyDescent="0.2">
      <c r="A10" s="49">
        <v>7120</v>
      </c>
      <c r="B10" s="49" t="s">
        <v>502</v>
      </c>
      <c r="C10" s="72">
        <v>0</v>
      </c>
      <c r="D10" s="72">
        <v>0</v>
      </c>
      <c r="E10" s="72">
        <v>0</v>
      </c>
      <c r="F10" s="72">
        <f t="shared" ref="F10:F34" si="0">C10+D10+E10</f>
        <v>0</v>
      </c>
      <c r="G10" s="49"/>
      <c r="H10" s="49"/>
      <c r="I10" s="49"/>
      <c r="J10" s="49"/>
    </row>
    <row r="11" spans="1:14" x14ac:dyDescent="0.2">
      <c r="A11" s="49">
        <v>7130</v>
      </c>
      <c r="B11" s="49" t="s">
        <v>503</v>
      </c>
      <c r="C11" s="72">
        <v>0</v>
      </c>
      <c r="D11" s="72">
        <v>0</v>
      </c>
      <c r="E11" s="72">
        <v>0</v>
      </c>
      <c r="F11" s="72">
        <f t="shared" si="0"/>
        <v>0</v>
      </c>
      <c r="G11" s="49"/>
      <c r="H11" s="49"/>
      <c r="I11" s="49"/>
      <c r="J11" s="49"/>
    </row>
    <row r="12" spans="1:14" x14ac:dyDescent="0.2">
      <c r="A12" s="49">
        <v>7140</v>
      </c>
      <c r="B12" s="49" t="s">
        <v>504</v>
      </c>
      <c r="C12" s="72">
        <v>0</v>
      </c>
      <c r="D12" s="72">
        <v>0</v>
      </c>
      <c r="E12" s="72">
        <v>0</v>
      </c>
      <c r="F12" s="72">
        <f t="shared" si="0"/>
        <v>0</v>
      </c>
      <c r="G12" s="49"/>
      <c r="H12" s="49"/>
      <c r="I12" s="49"/>
      <c r="J12" s="49"/>
    </row>
    <row r="13" spans="1:14" x14ac:dyDescent="0.2">
      <c r="A13" s="49">
        <v>7150</v>
      </c>
      <c r="B13" s="49" t="s">
        <v>505</v>
      </c>
      <c r="C13" s="72">
        <v>0</v>
      </c>
      <c r="D13" s="72">
        <v>0</v>
      </c>
      <c r="E13" s="72">
        <v>0</v>
      </c>
      <c r="F13" s="72">
        <f t="shared" si="0"/>
        <v>0</v>
      </c>
      <c r="G13" s="49"/>
      <c r="H13" s="49"/>
      <c r="I13" s="49"/>
      <c r="J13" s="49"/>
    </row>
    <row r="14" spans="1:14" x14ac:dyDescent="0.2">
      <c r="A14" s="49">
        <v>7160</v>
      </c>
      <c r="B14" s="49" t="s">
        <v>506</v>
      </c>
      <c r="C14" s="72">
        <v>0</v>
      </c>
      <c r="D14" s="72">
        <v>0</v>
      </c>
      <c r="E14" s="72">
        <v>0</v>
      </c>
      <c r="F14" s="72">
        <f t="shared" si="0"/>
        <v>0</v>
      </c>
      <c r="G14" s="49"/>
      <c r="H14" s="49"/>
      <c r="I14" s="49"/>
      <c r="J14" s="49"/>
    </row>
    <row r="15" spans="1:14" x14ac:dyDescent="0.2">
      <c r="A15" s="49">
        <v>7210</v>
      </c>
      <c r="B15" s="49" t="s">
        <v>507</v>
      </c>
      <c r="C15" s="72">
        <v>0</v>
      </c>
      <c r="D15" s="72">
        <v>0</v>
      </c>
      <c r="E15" s="72">
        <v>0</v>
      </c>
      <c r="F15" s="72">
        <f t="shared" si="0"/>
        <v>0</v>
      </c>
      <c r="G15" s="49"/>
      <c r="H15" s="49"/>
      <c r="I15" s="49"/>
      <c r="J15" s="49"/>
    </row>
    <row r="16" spans="1:14" x14ac:dyDescent="0.2">
      <c r="A16" s="49">
        <v>7220</v>
      </c>
      <c r="B16" s="49" t="s">
        <v>508</v>
      </c>
      <c r="C16" s="72">
        <v>0</v>
      </c>
      <c r="D16" s="72">
        <v>0</v>
      </c>
      <c r="E16" s="72">
        <v>0</v>
      </c>
      <c r="F16" s="72">
        <f t="shared" si="0"/>
        <v>0</v>
      </c>
      <c r="G16" s="49"/>
      <c r="H16" s="49"/>
      <c r="I16" s="49"/>
      <c r="J16" s="49"/>
    </row>
    <row r="17" spans="1:10" x14ac:dyDescent="0.2">
      <c r="A17" s="49">
        <v>7230</v>
      </c>
      <c r="B17" s="49" t="s">
        <v>509</v>
      </c>
      <c r="C17" s="72">
        <v>0</v>
      </c>
      <c r="D17" s="72">
        <v>0</v>
      </c>
      <c r="E17" s="72">
        <v>0</v>
      </c>
      <c r="F17" s="72">
        <f t="shared" si="0"/>
        <v>0</v>
      </c>
      <c r="G17" s="49"/>
      <c r="H17" s="49"/>
      <c r="I17" s="49"/>
      <c r="J17" s="49"/>
    </row>
    <row r="18" spans="1:10" x14ac:dyDescent="0.2">
      <c r="A18" s="49">
        <v>7240</v>
      </c>
      <c r="B18" s="49" t="s">
        <v>510</v>
      </c>
      <c r="C18" s="72">
        <v>0</v>
      </c>
      <c r="D18" s="72">
        <v>0</v>
      </c>
      <c r="E18" s="72">
        <v>0</v>
      </c>
      <c r="F18" s="72">
        <f t="shared" si="0"/>
        <v>0</v>
      </c>
      <c r="G18" s="49"/>
      <c r="H18" s="49"/>
      <c r="I18" s="49"/>
      <c r="J18" s="49"/>
    </row>
    <row r="19" spans="1:10" x14ac:dyDescent="0.2">
      <c r="A19" s="49">
        <v>7250</v>
      </c>
      <c r="B19" s="49" t="s">
        <v>511</v>
      </c>
      <c r="C19" s="72">
        <v>0</v>
      </c>
      <c r="D19" s="72">
        <v>0</v>
      </c>
      <c r="E19" s="72">
        <v>0</v>
      </c>
      <c r="F19" s="72">
        <f t="shared" si="0"/>
        <v>0</v>
      </c>
      <c r="G19" s="49"/>
      <c r="H19" s="49"/>
      <c r="I19" s="49"/>
      <c r="J19" s="49"/>
    </row>
    <row r="20" spans="1:10" x14ac:dyDescent="0.2">
      <c r="A20" s="49">
        <v>7260</v>
      </c>
      <c r="B20" s="49" t="s">
        <v>512</v>
      </c>
      <c r="C20" s="72">
        <v>0</v>
      </c>
      <c r="D20" s="72">
        <v>0</v>
      </c>
      <c r="E20" s="72">
        <v>0</v>
      </c>
      <c r="F20" s="72">
        <f t="shared" si="0"/>
        <v>0</v>
      </c>
      <c r="G20" s="49"/>
      <c r="H20" s="49"/>
      <c r="I20" s="49"/>
      <c r="J20" s="49"/>
    </row>
    <row r="21" spans="1:10" x14ac:dyDescent="0.2">
      <c r="A21" s="49">
        <v>7310</v>
      </c>
      <c r="B21" s="49" t="s">
        <v>513</v>
      </c>
      <c r="C21" s="72">
        <v>0</v>
      </c>
      <c r="D21" s="72">
        <v>0</v>
      </c>
      <c r="E21" s="72">
        <v>0</v>
      </c>
      <c r="F21" s="72">
        <f t="shared" si="0"/>
        <v>0</v>
      </c>
      <c r="G21" s="49"/>
      <c r="H21" s="49"/>
      <c r="I21" s="49"/>
      <c r="J21" s="49"/>
    </row>
    <row r="22" spans="1:10" x14ac:dyDescent="0.2">
      <c r="A22" s="49">
        <v>7320</v>
      </c>
      <c r="B22" s="49" t="s">
        <v>514</v>
      </c>
      <c r="C22" s="72">
        <v>0</v>
      </c>
      <c r="D22" s="72">
        <v>0</v>
      </c>
      <c r="E22" s="72">
        <v>0</v>
      </c>
      <c r="F22" s="72">
        <f t="shared" si="0"/>
        <v>0</v>
      </c>
      <c r="G22" s="49"/>
      <c r="H22" s="49"/>
      <c r="I22" s="49"/>
      <c r="J22" s="49"/>
    </row>
    <row r="23" spans="1:10" x14ac:dyDescent="0.2">
      <c r="A23" s="49">
        <v>7330</v>
      </c>
      <c r="B23" s="49" t="s">
        <v>515</v>
      </c>
      <c r="C23" s="72">
        <v>0</v>
      </c>
      <c r="D23" s="72">
        <v>0</v>
      </c>
      <c r="E23" s="72">
        <v>0</v>
      </c>
      <c r="F23" s="72">
        <f t="shared" si="0"/>
        <v>0</v>
      </c>
      <c r="G23" s="49"/>
      <c r="H23" s="49"/>
      <c r="I23" s="49"/>
      <c r="J23" s="49"/>
    </row>
    <row r="24" spans="1:10" x14ac:dyDescent="0.2">
      <c r="A24" s="49">
        <v>7340</v>
      </c>
      <c r="B24" s="49" t="s">
        <v>516</v>
      </c>
      <c r="C24" s="72">
        <v>0</v>
      </c>
      <c r="D24" s="72">
        <v>0</v>
      </c>
      <c r="E24" s="72">
        <v>0</v>
      </c>
      <c r="F24" s="72">
        <f t="shared" si="0"/>
        <v>0</v>
      </c>
      <c r="G24" s="49"/>
      <c r="H24" s="49"/>
      <c r="I24" s="49"/>
      <c r="J24" s="49"/>
    </row>
    <row r="25" spans="1:10" x14ac:dyDescent="0.2">
      <c r="A25" s="49">
        <v>7350</v>
      </c>
      <c r="B25" s="49" t="s">
        <v>517</v>
      </c>
      <c r="C25" s="72">
        <v>0</v>
      </c>
      <c r="D25" s="72">
        <v>0</v>
      </c>
      <c r="E25" s="72">
        <v>0</v>
      </c>
      <c r="F25" s="72">
        <f t="shared" si="0"/>
        <v>0</v>
      </c>
      <c r="G25" s="49"/>
      <c r="H25" s="49"/>
      <c r="I25" s="49"/>
      <c r="J25" s="49"/>
    </row>
    <row r="26" spans="1:10" x14ac:dyDescent="0.2">
      <c r="A26" s="49">
        <v>7360</v>
      </c>
      <c r="B26" s="49" t="s">
        <v>518</v>
      </c>
      <c r="C26" s="72">
        <v>0</v>
      </c>
      <c r="D26" s="72">
        <v>0</v>
      </c>
      <c r="E26" s="72">
        <v>0</v>
      </c>
      <c r="F26" s="72">
        <f t="shared" si="0"/>
        <v>0</v>
      </c>
      <c r="G26" s="49"/>
      <c r="H26" s="49"/>
      <c r="I26" s="49"/>
      <c r="J26" s="49"/>
    </row>
    <row r="27" spans="1:10" x14ac:dyDescent="0.2">
      <c r="A27" s="49">
        <v>7410</v>
      </c>
      <c r="B27" s="49" t="s">
        <v>519</v>
      </c>
      <c r="C27" s="72">
        <v>0</v>
      </c>
      <c r="D27" s="72">
        <v>0</v>
      </c>
      <c r="E27" s="72">
        <v>0</v>
      </c>
      <c r="F27" s="72">
        <f t="shared" si="0"/>
        <v>0</v>
      </c>
      <c r="G27" s="49"/>
      <c r="H27" s="49"/>
      <c r="I27" s="49"/>
      <c r="J27" s="49"/>
    </row>
    <row r="28" spans="1:10" x14ac:dyDescent="0.2">
      <c r="A28" s="49">
        <v>7420</v>
      </c>
      <c r="B28" s="49" t="s">
        <v>520</v>
      </c>
      <c r="C28" s="72">
        <v>0</v>
      </c>
      <c r="D28" s="72">
        <v>0</v>
      </c>
      <c r="E28" s="72">
        <v>0</v>
      </c>
      <c r="F28" s="72">
        <f t="shared" si="0"/>
        <v>0</v>
      </c>
      <c r="G28" s="49"/>
      <c r="H28" s="49"/>
      <c r="I28" s="49"/>
      <c r="J28" s="49"/>
    </row>
    <row r="29" spans="1:10" x14ac:dyDescent="0.2">
      <c r="A29" s="49">
        <v>7510</v>
      </c>
      <c r="B29" s="49" t="s">
        <v>521</v>
      </c>
      <c r="C29" s="72">
        <v>0</v>
      </c>
      <c r="D29" s="72">
        <v>0</v>
      </c>
      <c r="E29" s="72">
        <v>0</v>
      </c>
      <c r="F29" s="72">
        <f t="shared" si="0"/>
        <v>0</v>
      </c>
      <c r="G29" s="49"/>
      <c r="H29" s="49"/>
      <c r="I29" s="49"/>
      <c r="J29" s="49"/>
    </row>
    <row r="30" spans="1:10" x14ac:dyDescent="0.2">
      <c r="A30" s="49">
        <v>7520</v>
      </c>
      <c r="B30" s="49" t="s">
        <v>522</v>
      </c>
      <c r="C30" s="72">
        <v>0</v>
      </c>
      <c r="D30" s="72">
        <v>0</v>
      </c>
      <c r="E30" s="72">
        <v>0</v>
      </c>
      <c r="F30" s="72">
        <f t="shared" si="0"/>
        <v>0</v>
      </c>
      <c r="G30" s="49"/>
      <c r="H30" s="49"/>
      <c r="I30" s="49"/>
      <c r="J30" s="49"/>
    </row>
    <row r="31" spans="1:10" x14ac:dyDescent="0.2">
      <c r="A31" s="49">
        <v>7610</v>
      </c>
      <c r="B31" s="49" t="s">
        <v>523</v>
      </c>
      <c r="C31" s="72">
        <v>0</v>
      </c>
      <c r="D31" s="72">
        <v>0</v>
      </c>
      <c r="E31" s="72">
        <v>0</v>
      </c>
      <c r="F31" s="72">
        <f t="shared" si="0"/>
        <v>0</v>
      </c>
      <c r="G31" s="49"/>
      <c r="H31" s="49"/>
      <c r="I31" s="49"/>
      <c r="J31" s="49"/>
    </row>
    <row r="32" spans="1:10" x14ac:dyDescent="0.2">
      <c r="A32" s="49">
        <v>7620</v>
      </c>
      <c r="B32" s="49" t="s">
        <v>524</v>
      </c>
      <c r="C32" s="72">
        <v>0</v>
      </c>
      <c r="D32" s="72">
        <v>0</v>
      </c>
      <c r="E32" s="72">
        <v>0</v>
      </c>
      <c r="F32" s="72">
        <f t="shared" si="0"/>
        <v>0</v>
      </c>
      <c r="G32" s="49"/>
      <c r="H32" s="49"/>
      <c r="I32" s="49"/>
      <c r="J32" s="49"/>
    </row>
    <row r="33" spans="1:10" x14ac:dyDescent="0.2">
      <c r="A33" s="49">
        <v>7630</v>
      </c>
      <c r="B33" s="49" t="s">
        <v>525</v>
      </c>
      <c r="C33" s="72">
        <v>0</v>
      </c>
      <c r="D33" s="72">
        <v>0</v>
      </c>
      <c r="E33" s="72">
        <v>0</v>
      </c>
      <c r="F33" s="72">
        <f t="shared" si="0"/>
        <v>0</v>
      </c>
      <c r="G33" s="49"/>
      <c r="H33" s="49"/>
      <c r="I33" s="49"/>
      <c r="J33" s="49"/>
    </row>
    <row r="34" spans="1:10" x14ac:dyDescent="0.2">
      <c r="A34" s="49">
        <v>7640</v>
      </c>
      <c r="B34" s="49" t="s">
        <v>526</v>
      </c>
      <c r="C34" s="72">
        <v>0</v>
      </c>
      <c r="D34" s="72">
        <v>0</v>
      </c>
      <c r="E34" s="72">
        <v>0</v>
      </c>
      <c r="F34" s="72">
        <f t="shared" si="0"/>
        <v>0</v>
      </c>
      <c r="G34" s="49"/>
      <c r="H34" s="49"/>
      <c r="I34" s="49"/>
      <c r="J34" s="49"/>
    </row>
    <row r="35" spans="1:10" x14ac:dyDescent="0.2">
      <c r="A35" s="49"/>
      <c r="B35" s="49"/>
      <c r="C35" s="72"/>
      <c r="D35" s="72"/>
      <c r="E35" s="72"/>
      <c r="F35" s="72"/>
      <c r="G35" s="49"/>
      <c r="H35" s="49"/>
      <c r="I35" s="49"/>
      <c r="J35" s="49"/>
    </row>
    <row r="36" spans="1:10" s="140" customFormat="1" x14ac:dyDescent="0.2">
      <c r="A36" s="55">
        <v>8000</v>
      </c>
      <c r="B36" s="56" t="s">
        <v>527</v>
      </c>
      <c r="C36" s="56"/>
      <c r="D36" s="56"/>
      <c r="E36" s="56"/>
      <c r="F36" s="56"/>
      <c r="G36" s="56"/>
      <c r="H36" s="56"/>
      <c r="I36" s="56"/>
      <c r="J36" s="56"/>
    </row>
    <row r="37" spans="1:10" x14ac:dyDescent="0.2">
      <c r="A37" s="49"/>
      <c r="B37" s="49"/>
      <c r="C37" s="72"/>
      <c r="D37" s="72"/>
      <c r="E37" s="72"/>
      <c r="F37" s="72"/>
      <c r="G37" s="49"/>
      <c r="H37" s="49"/>
      <c r="I37" s="49"/>
      <c r="J37" s="49"/>
    </row>
    <row r="38" spans="1:10" x14ac:dyDescent="0.2">
      <c r="B38" s="181" t="s">
        <v>528</v>
      </c>
      <c r="C38" s="181"/>
      <c r="D38" s="72"/>
      <c r="E38" s="72"/>
      <c r="F38" s="72"/>
      <c r="G38" s="49"/>
      <c r="H38" s="49"/>
      <c r="I38" s="49"/>
      <c r="J38" s="49"/>
    </row>
    <row r="39" spans="1:10" x14ac:dyDescent="0.2">
      <c r="A39" s="49"/>
      <c r="B39" s="141" t="s">
        <v>439</v>
      </c>
      <c r="C39" s="142">
        <v>2025</v>
      </c>
      <c r="D39" s="72"/>
      <c r="E39" s="72"/>
      <c r="F39" s="72"/>
      <c r="G39" s="49"/>
      <c r="H39" s="49"/>
      <c r="I39" s="49"/>
      <c r="J39" s="49"/>
    </row>
    <row r="40" spans="1:10" x14ac:dyDescent="0.2">
      <c r="A40" s="49">
        <v>8110</v>
      </c>
      <c r="B40" s="99" t="s">
        <v>529</v>
      </c>
      <c r="C40" s="106">
        <v>1157226773.74</v>
      </c>
      <c r="D40" s="72"/>
      <c r="E40" s="72"/>
      <c r="F40" s="72"/>
      <c r="G40" s="49"/>
      <c r="H40" s="49"/>
      <c r="I40" s="49"/>
      <c r="J40" s="49"/>
    </row>
    <row r="41" spans="1:10" x14ac:dyDescent="0.2">
      <c r="A41" s="49">
        <v>8120</v>
      </c>
      <c r="B41" s="99" t="s">
        <v>530</v>
      </c>
      <c r="C41" s="106">
        <v>-917503366.69000006</v>
      </c>
      <c r="D41" s="72"/>
      <c r="E41" s="72"/>
      <c r="F41" s="72"/>
      <c r="G41" s="49"/>
      <c r="H41" s="49"/>
      <c r="I41" s="49"/>
      <c r="J41" s="49"/>
    </row>
    <row r="42" spans="1:10" x14ac:dyDescent="0.2">
      <c r="A42" s="49">
        <v>8130</v>
      </c>
      <c r="B42" s="99" t="s">
        <v>531</v>
      </c>
      <c r="C42" s="106">
        <v>66262751.950000003</v>
      </c>
      <c r="D42" s="72"/>
      <c r="E42" s="72"/>
      <c r="F42" s="72"/>
      <c r="G42" s="72"/>
      <c r="H42" s="49"/>
      <c r="I42" s="49"/>
      <c r="J42" s="49"/>
    </row>
    <row r="43" spans="1:10" x14ac:dyDescent="0.2">
      <c r="A43" s="49">
        <v>8140</v>
      </c>
      <c r="B43" s="99" t="s">
        <v>532</v>
      </c>
      <c r="C43" s="106">
        <v>-25.52</v>
      </c>
      <c r="D43" s="72"/>
      <c r="E43" s="72"/>
      <c r="F43" s="72"/>
      <c r="G43" s="49"/>
      <c r="H43" s="49"/>
      <c r="I43" s="49"/>
      <c r="J43" s="49"/>
    </row>
    <row r="44" spans="1:10" x14ac:dyDescent="0.2">
      <c r="A44" s="49">
        <v>8150</v>
      </c>
      <c r="B44" s="99" t="s">
        <v>533</v>
      </c>
      <c r="C44" s="106">
        <v>-305986133.48000002</v>
      </c>
      <c r="D44" s="72"/>
      <c r="E44" s="72"/>
      <c r="F44" s="72"/>
      <c r="G44" s="49"/>
      <c r="H44" s="49"/>
      <c r="I44" s="49"/>
      <c r="J44" s="49"/>
    </row>
    <row r="45" spans="1:10" x14ac:dyDescent="0.2">
      <c r="A45" s="49"/>
      <c r="B45" s="143"/>
      <c r="C45" s="144"/>
      <c r="D45" s="72"/>
      <c r="E45" s="72"/>
      <c r="F45" s="72"/>
      <c r="G45" s="49"/>
      <c r="H45" s="49"/>
      <c r="I45" s="49"/>
      <c r="J45" s="49"/>
    </row>
    <row r="46" spans="1:10" x14ac:dyDescent="0.2">
      <c r="A46" s="49"/>
      <c r="B46" s="145"/>
      <c r="C46" s="146"/>
      <c r="D46" s="72"/>
      <c r="E46" s="72"/>
      <c r="F46" s="72"/>
      <c r="G46" s="49"/>
      <c r="H46" s="49"/>
      <c r="I46" s="49"/>
      <c r="J46" s="49"/>
    </row>
    <row r="47" spans="1:10" x14ac:dyDescent="0.2">
      <c r="A47" s="49"/>
      <c r="B47" s="181" t="s">
        <v>534</v>
      </c>
      <c r="C47" s="181"/>
      <c r="D47" s="72"/>
      <c r="E47" s="49"/>
      <c r="F47" s="49"/>
      <c r="G47" s="49"/>
      <c r="H47" s="49"/>
      <c r="I47" s="49"/>
      <c r="J47" s="49"/>
    </row>
    <row r="48" spans="1:10" x14ac:dyDescent="0.2">
      <c r="A48" s="49"/>
      <c r="B48" s="147" t="s">
        <v>439</v>
      </c>
      <c r="C48" s="142">
        <v>2025</v>
      </c>
      <c r="D48" s="72"/>
      <c r="E48" s="49"/>
      <c r="F48" s="49"/>
      <c r="G48" s="49"/>
      <c r="H48" s="49"/>
      <c r="I48" s="49"/>
      <c r="J48" s="49"/>
    </row>
    <row r="49" spans="1:10" x14ac:dyDescent="0.2">
      <c r="A49" s="49">
        <v>8210</v>
      </c>
      <c r="B49" s="99" t="s">
        <v>535</v>
      </c>
      <c r="C49" s="148">
        <v>-1157226773.74</v>
      </c>
      <c r="D49" s="72"/>
      <c r="E49" s="72"/>
      <c r="F49" s="49"/>
      <c r="G49" s="49"/>
      <c r="H49" s="49"/>
      <c r="I49" s="49"/>
      <c r="J49" s="49"/>
    </row>
    <row r="50" spans="1:10" x14ac:dyDescent="0.2">
      <c r="A50" s="49">
        <v>8220</v>
      </c>
      <c r="B50" s="99" t="s">
        <v>536</v>
      </c>
      <c r="C50" s="148">
        <v>976176526.17999995</v>
      </c>
      <c r="D50" s="72"/>
      <c r="E50" s="149"/>
      <c r="F50" s="150"/>
      <c r="G50" s="49"/>
      <c r="H50" s="49"/>
      <c r="I50" s="49"/>
      <c r="J50" s="49"/>
    </row>
    <row r="51" spans="1:10" x14ac:dyDescent="0.2">
      <c r="A51" s="49">
        <v>8230</v>
      </c>
      <c r="B51" s="99" t="s">
        <v>537</v>
      </c>
      <c r="C51" s="148">
        <v>-65937136.039999999</v>
      </c>
      <c r="D51" s="72"/>
      <c r="E51" s="150"/>
      <c r="F51" s="150"/>
      <c r="G51" s="149"/>
      <c r="H51" s="49"/>
      <c r="I51" s="49"/>
      <c r="J51" s="49"/>
    </row>
    <row r="52" spans="1:10" x14ac:dyDescent="0.2">
      <c r="A52" s="49">
        <v>8240</v>
      </c>
      <c r="B52" s="99" t="s">
        <v>538</v>
      </c>
      <c r="C52" s="148">
        <v>22951864.219999999</v>
      </c>
      <c r="D52" s="72"/>
      <c r="E52" s="49"/>
      <c r="F52" s="49"/>
      <c r="G52" s="49"/>
      <c r="H52" s="49"/>
      <c r="I52" s="49"/>
      <c r="J52" s="49"/>
    </row>
    <row r="53" spans="1:10" x14ac:dyDescent="0.2">
      <c r="A53" s="49">
        <v>8250</v>
      </c>
      <c r="B53" s="99" t="s">
        <v>539</v>
      </c>
      <c r="C53" s="148">
        <v>2754541.25</v>
      </c>
      <c r="D53" s="72"/>
      <c r="E53" s="49"/>
      <c r="F53" s="49"/>
      <c r="G53" s="49"/>
      <c r="H53" s="49"/>
      <c r="I53" s="49"/>
      <c r="J53" s="49"/>
    </row>
    <row r="54" spans="1:10" x14ac:dyDescent="0.2">
      <c r="A54" s="49">
        <v>8260</v>
      </c>
      <c r="B54" s="99" t="s">
        <v>540</v>
      </c>
      <c r="C54" s="148">
        <v>259595.03</v>
      </c>
      <c r="D54" s="72"/>
      <c r="E54" s="49"/>
      <c r="F54" s="49"/>
      <c r="G54" s="49"/>
      <c r="H54" s="49"/>
      <c r="I54" s="49"/>
      <c r="J54" s="49"/>
    </row>
    <row r="55" spans="1:10" x14ac:dyDescent="0.2">
      <c r="A55" s="49">
        <v>8270</v>
      </c>
      <c r="B55" s="99" t="s">
        <v>541</v>
      </c>
      <c r="C55" s="148">
        <v>221021383.09999999</v>
      </c>
      <c r="D55" s="72"/>
      <c r="E55" s="49"/>
      <c r="F55" s="49"/>
      <c r="G55" s="49"/>
      <c r="H55" s="49"/>
      <c r="I55" s="49"/>
      <c r="J55" s="49"/>
    </row>
    <row r="56" spans="1:10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x14ac:dyDescent="0.2">
      <c r="A57" s="49"/>
      <c r="B57" s="26" t="s">
        <v>206</v>
      </c>
      <c r="C57" s="49"/>
      <c r="D57" s="49"/>
      <c r="E57" s="49"/>
      <c r="F57" s="49"/>
      <c r="G57" s="49"/>
      <c r="H57" s="49"/>
      <c r="I57" s="49"/>
      <c r="J57" s="49"/>
    </row>
    <row r="58" spans="1:10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x14ac:dyDescent="0.2">
      <c r="A61" s="49"/>
      <c r="B61" s="151"/>
      <c r="C61" s="49"/>
      <c r="D61" s="151"/>
      <c r="E61" s="49"/>
      <c r="F61" s="49"/>
      <c r="G61" s="49"/>
      <c r="H61" s="49"/>
      <c r="I61" s="49"/>
      <c r="J61" s="49"/>
    </row>
    <row r="62" spans="1:10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</row>
    <row r="63" spans="1:10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</row>
    <row r="64" spans="1:10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</row>
    <row r="65" spans="1:10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</row>
    <row r="66" spans="1:10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</row>
    <row r="69" spans="1:10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</row>
    <row r="70" spans="1:10" x14ac:dyDescent="0.2">
      <c r="B70" s="49"/>
      <c r="C70" s="49"/>
      <c r="D70" s="49"/>
      <c r="E70" s="49"/>
      <c r="F70" s="49"/>
      <c r="G70" s="49"/>
      <c r="H70" s="49"/>
      <c r="I70" s="49"/>
      <c r="J70" s="49"/>
    </row>
    <row r="71" spans="1:10" x14ac:dyDescent="0.2">
      <c r="B71" s="49"/>
      <c r="C71" s="49"/>
      <c r="D71" s="49"/>
      <c r="E71" s="49"/>
      <c r="F71" s="49"/>
      <c r="G71" s="49"/>
      <c r="H71" s="49"/>
      <c r="I71" s="49"/>
      <c r="J71" s="49"/>
    </row>
    <row r="72" spans="1:10" x14ac:dyDescent="0.2">
      <c r="B72" s="49"/>
      <c r="C72" s="49"/>
      <c r="D72" s="49"/>
      <c r="E72" s="49"/>
      <c r="F72" s="49"/>
      <c r="G72" s="49"/>
    </row>
    <row r="73" spans="1:10" x14ac:dyDescent="0.2">
      <c r="B73" s="49"/>
      <c r="C73" s="49"/>
      <c r="D73" s="49"/>
      <c r="E73" s="49"/>
      <c r="F73" s="49"/>
      <c r="G73" s="49"/>
    </row>
    <row r="74" spans="1:10" x14ac:dyDescent="0.2">
      <c r="B74" s="49"/>
      <c r="C74" s="49"/>
      <c r="D74" s="49"/>
      <c r="E74" s="49"/>
      <c r="F74" s="49"/>
      <c r="G74" s="49"/>
    </row>
    <row r="75" spans="1:10" x14ac:dyDescent="0.2">
      <c r="B75" s="49"/>
      <c r="C75" s="49"/>
      <c r="D75" s="49"/>
      <c r="E75" s="49"/>
      <c r="F75" s="49"/>
      <c r="G75" s="49"/>
    </row>
    <row r="76" spans="1:10" x14ac:dyDescent="0.2">
      <c r="B76" s="49"/>
      <c r="C76" s="49"/>
      <c r="D76" s="49"/>
      <c r="E76" s="49"/>
      <c r="F76" s="49"/>
      <c r="G76" s="49"/>
    </row>
    <row r="77" spans="1:10" x14ac:dyDescent="0.2">
      <c r="B77" s="49"/>
      <c r="C77" s="49"/>
      <c r="D77" s="49"/>
      <c r="E77" s="49"/>
      <c r="F77" s="49"/>
      <c r="G77" s="49"/>
    </row>
    <row r="78" spans="1:10" x14ac:dyDescent="0.2">
      <c r="B78" s="49"/>
      <c r="C78" s="49"/>
      <c r="D78" s="49"/>
      <c r="E78" s="49"/>
      <c r="F78" s="49"/>
      <c r="G78" s="49"/>
    </row>
    <row r="79" spans="1:10" x14ac:dyDescent="0.2">
      <c r="B79" s="49"/>
      <c r="C79" s="49"/>
      <c r="D79" s="49"/>
      <c r="E79" s="49"/>
      <c r="F79" s="49"/>
      <c r="G79" s="49"/>
    </row>
    <row r="80" spans="1:10" x14ac:dyDescent="0.2">
      <c r="B80" s="49"/>
      <c r="C80" s="49"/>
      <c r="D80" s="49"/>
      <c r="E80" s="49"/>
      <c r="F80" s="49"/>
      <c r="G80" s="49"/>
    </row>
    <row r="81" spans="2:7" x14ac:dyDescent="0.2">
      <c r="B81" s="49"/>
      <c r="C81" s="49"/>
      <c r="D81" s="49"/>
      <c r="E81" s="49"/>
      <c r="F81" s="49"/>
      <c r="G81" s="49"/>
    </row>
    <row r="82" spans="2:7" x14ac:dyDescent="0.2">
      <c r="B82" s="49"/>
      <c r="C82" s="49"/>
      <c r="D82" s="49"/>
      <c r="E82" s="49"/>
      <c r="F82" s="49"/>
      <c r="G82" s="49"/>
    </row>
    <row r="83" spans="2:7" x14ac:dyDescent="0.2">
      <c r="B83" s="49"/>
      <c r="C83" s="49"/>
      <c r="D83" s="49"/>
      <c r="E83" s="49"/>
      <c r="F83" s="49"/>
      <c r="G83" s="49"/>
    </row>
    <row r="84" spans="2:7" x14ac:dyDescent="0.2">
      <c r="B84" s="49"/>
      <c r="C84" s="49"/>
      <c r="D84" s="49"/>
      <c r="E84" s="49"/>
      <c r="F84" s="49"/>
      <c r="G84" s="49"/>
    </row>
    <row r="85" spans="2:7" x14ac:dyDescent="0.2">
      <c r="B85" s="49"/>
      <c r="C85" s="49"/>
      <c r="D85" s="49"/>
      <c r="E85" s="49"/>
      <c r="F85" s="49"/>
      <c r="G85" s="49"/>
    </row>
    <row r="86" spans="2:7" x14ac:dyDescent="0.2">
      <c r="B86" s="49"/>
      <c r="C86" s="49"/>
      <c r="D86" s="49"/>
      <c r="E86" s="49"/>
      <c r="F86" s="49"/>
      <c r="G86" s="49"/>
    </row>
    <row r="87" spans="2:7" x14ac:dyDescent="0.2">
      <c r="B87" s="49"/>
      <c r="C87" s="49"/>
      <c r="D87" s="49"/>
      <c r="E87" s="49"/>
      <c r="F87" s="49"/>
      <c r="G87" s="49"/>
    </row>
    <row r="88" spans="2:7" x14ac:dyDescent="0.2">
      <c r="B88" s="49"/>
      <c r="C88" s="49"/>
      <c r="D88" s="49"/>
      <c r="E88" s="49"/>
      <c r="F88" s="49"/>
      <c r="G88" s="49"/>
    </row>
    <row r="89" spans="2:7" x14ac:dyDescent="0.2">
      <c r="B89" s="49"/>
      <c r="C89" s="49"/>
      <c r="D89" s="49"/>
      <c r="E89" s="49"/>
      <c r="F89" s="49"/>
      <c r="G89" s="49"/>
    </row>
    <row r="90" spans="2:7" x14ac:dyDescent="0.2">
      <c r="B90" s="49"/>
      <c r="C90" s="49"/>
      <c r="D90" s="49"/>
      <c r="E90" s="49"/>
      <c r="F90" s="49"/>
      <c r="G90" s="49"/>
    </row>
    <row r="91" spans="2:7" x14ac:dyDescent="0.2">
      <c r="B91" s="49"/>
      <c r="C91" s="49"/>
      <c r="D91" s="49"/>
      <c r="E91" s="49"/>
      <c r="F91" s="49"/>
      <c r="G91" s="49"/>
    </row>
    <row r="92" spans="2:7" x14ac:dyDescent="0.2">
      <c r="B92" s="49"/>
      <c r="C92" s="49"/>
      <c r="D92" s="49"/>
      <c r="E92" s="49"/>
      <c r="F92" s="49"/>
      <c r="G92" s="49"/>
    </row>
    <row r="93" spans="2:7" x14ac:dyDescent="0.2">
      <c r="B93" s="49"/>
      <c r="C93" s="49"/>
      <c r="D93" s="49"/>
      <c r="E93" s="49"/>
      <c r="F93" s="49"/>
      <c r="G93" s="49"/>
    </row>
    <row r="94" spans="2:7" x14ac:dyDescent="0.2">
      <c r="B94" s="49"/>
      <c r="C94" s="49"/>
      <c r="D94" s="49"/>
      <c r="E94" s="49"/>
      <c r="F94" s="49"/>
      <c r="G94" s="49"/>
    </row>
    <row r="95" spans="2:7" x14ac:dyDescent="0.2">
      <c r="B95" s="49"/>
      <c r="C95" s="49"/>
      <c r="D95" s="49"/>
      <c r="E95" s="49"/>
      <c r="F95" s="49"/>
      <c r="G95" s="49"/>
    </row>
    <row r="96" spans="2:7" x14ac:dyDescent="0.2">
      <c r="B96" s="49"/>
      <c r="C96" s="49"/>
      <c r="D96" s="49"/>
      <c r="E96" s="49"/>
      <c r="F96" s="49"/>
      <c r="G96" s="49"/>
    </row>
    <row r="97" spans="2:7" x14ac:dyDescent="0.2">
      <c r="B97" s="49"/>
      <c r="C97" s="49"/>
      <c r="D97" s="49"/>
      <c r="E97" s="49"/>
      <c r="F97" s="49"/>
      <c r="G97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47:C47"/>
    <mergeCell ref="A1:F1"/>
    <mergeCell ref="A2:F2"/>
    <mergeCell ref="A3:F3"/>
    <mergeCell ref="A4:F4"/>
    <mergeCell ref="B38:C38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not1</vt:lpstr>
      <vt:lpstr>not2</vt:lpstr>
      <vt:lpstr>not3</vt:lpstr>
      <vt:lpstr>not4</vt:lpstr>
      <vt:lpstr>not5</vt:lpstr>
      <vt:lpstr>not6 </vt:lpstr>
      <vt:lpstr>not7</vt:lpstr>
      <vt:lpstr>'not1'!Área_de_impresión</vt:lpstr>
      <vt:lpstr>'not2'!Área_de_impresión</vt:lpstr>
      <vt:lpstr>'not3'!Área_de_impresión</vt:lpstr>
      <vt:lpstr>'not4'!Área_de_impresión</vt:lpstr>
      <vt:lpstr>'not5'!Área_de_impresión</vt:lpstr>
      <vt:lpstr>'not6 '!Área_de_impresión</vt:lpstr>
      <vt:lpstr>'not7'!Área_de_impresión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2025-04-28T19:10:19Z</cp:lastPrinted>
  <dcterms:created xsi:type="dcterms:W3CDTF">2025-04-28T17:08:25Z</dcterms:created>
  <dcterms:modified xsi:type="dcterms:W3CDTF">2025-04-28T19:12:18Z</dcterms:modified>
</cp:coreProperties>
</file>