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NOTAS (2)" sheetId="1" r:id="rId1"/>
  </sheets>
  <externalReferences>
    <externalReference r:id="rId2"/>
    <externalReference r:id="rId3"/>
  </externalReferences>
  <definedNames>
    <definedName name="_xlnm.Print_Area" localSheetId="0">'NOTAS (2)'!$A$1:$L$559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5" i="1" l="1"/>
  <c r="E526" i="1"/>
  <c r="E507" i="1"/>
  <c r="E535" i="1" s="1"/>
  <c r="E493" i="1"/>
  <c r="E499" i="1" s="1"/>
  <c r="F499" i="1" s="1"/>
  <c r="C475" i="1"/>
  <c r="E461" i="1"/>
  <c r="D461" i="1"/>
  <c r="C461" i="1"/>
  <c r="E425" i="1"/>
  <c r="D425" i="1"/>
  <c r="C425" i="1"/>
  <c r="D398" i="1"/>
  <c r="C398" i="1"/>
  <c r="D366" i="1"/>
  <c r="C366" i="1"/>
  <c r="C290" i="1"/>
  <c r="C282" i="1"/>
  <c r="C253" i="1"/>
  <c r="C246" i="1"/>
  <c r="C230" i="1"/>
  <c r="F222" i="1"/>
  <c r="E222" i="1"/>
  <c r="D222" i="1"/>
  <c r="C222" i="1"/>
  <c r="C182" i="1"/>
  <c r="C173" i="1"/>
  <c r="E166" i="1"/>
  <c r="D166" i="1"/>
  <c r="C166" i="1"/>
  <c r="E156" i="1"/>
  <c r="D156" i="1"/>
  <c r="C156" i="1"/>
  <c r="C83" i="1"/>
  <c r="C76" i="1"/>
  <c r="C65" i="1"/>
  <c r="F54" i="1"/>
  <c r="E54" i="1"/>
  <c r="C54" i="1"/>
  <c r="D46" i="1"/>
  <c r="D45" i="1"/>
  <c r="D44" i="1"/>
  <c r="D43" i="1"/>
  <c r="D54" i="1" s="1"/>
  <c r="E38" i="1"/>
  <c r="D38" i="1"/>
  <c r="C38" i="1"/>
  <c r="E26" i="1"/>
  <c r="C26" i="1"/>
  <c r="H5" i="1"/>
  <c r="G535" i="1" l="1"/>
</calcChain>
</file>

<file path=xl/sharedStrings.xml><?xml version="1.0" encoding="utf-8"?>
<sst xmlns="http://schemas.openxmlformats.org/spreadsheetml/2006/main" count="543" uniqueCount="428">
  <si>
    <t xml:space="preserve">NOTAS A LOS ESTADOS FINANCIEROS </t>
  </si>
  <si>
    <t>Al  31  de Marzo del 2018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</si>
  <si>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</si>
  <si>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</si>
  <si>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</si>
  <si>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</si>
  <si>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</si>
  <si>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</si>
  <si>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</si>
  <si>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</si>
  <si>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</si>
  <si>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</si>
  <si>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</si>
  <si>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1121102002  INV BANCOMER INF. 1351</t>
  </si>
  <si>
    <t>1121109001  IXE CASA BOLSA 589531</t>
  </si>
  <si>
    <t>CERTIFICADO BURSATIL</t>
  </si>
  <si>
    <t>1211 INVERSIONES A LP</t>
  </si>
  <si>
    <t>1211109001  LP IXE CASA DE BOLSA 589531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</si>
  <si>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</si>
  <si>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</si>
  <si>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</si>
  <si>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</si>
  <si>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</si>
  <si>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 CUENTAS POR COBRAR A ENTIDADES FED Y MPIOS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</si>
  <si>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</si>
  <si>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</si>
  <si>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</si>
  <si>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</si>
  <si>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</si>
  <si>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</si>
  <si>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</si>
  <si>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</si>
  <si>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</si>
  <si>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</si>
  <si>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</si>
  <si>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</si>
  <si>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1131 ANTICIPO A PROVEEDORES</t>
  </si>
  <si>
    <t>1131001001 ANTICIPO A PROVEEDORES</t>
  </si>
  <si>
    <t>1134 ANTICIPO A CONTRATISTAS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</si>
  <si>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</si>
  <si>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</si>
  <si>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</si>
  <si>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</si>
  <si>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</si>
  <si>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NO APLICA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</si>
  <si>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</si>
  <si>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</si>
  <si>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</si>
  <si>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</si>
  <si>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</si>
  <si>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</si>
  <si>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</si>
  <si>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</si>
  <si>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</si>
  <si>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</si>
  <si>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</si>
  <si>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</si>
  <si>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</si>
  <si>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</si>
  <si>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</si>
  <si>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</si>
  <si>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</si>
  <si>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HISTORICO</t>
  </si>
  <si>
    <t>1233058300 EDIFICIOS NO HABITACIONALES</t>
  </si>
  <si>
    <t>1233583001 EDIFICIOS A VALOR HISTORICO</t>
  </si>
  <si>
    <t>1236200001 CONSTRUCCIONES EN PROCESO EN BIENES PROPIOS 10</t>
  </si>
  <si>
    <t>1236262200 Edificación no habitacional</t>
  </si>
  <si>
    <t>1236262700 INSTALACIONES Y EQUIPAMIENTO</t>
  </si>
  <si>
    <t>1240 BIENES MUEBLES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</si>
  <si>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</si>
  <si>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</si>
  <si>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</si>
  <si>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</si>
  <si>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</si>
  <si>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</si>
  <si>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</si>
  <si>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</si>
  <si>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1242252200  APARATOS DEPORTIVOS 2011</t>
  </si>
  <si>
    <t>1242352300  CÁMARAS FOTOGRÁFICAS Y DE VIDEO 2011</t>
  </si>
  <si>
    <t>1242952900  OTRO MOB. Y EQUIPO EDUCACIONAL Y RECREATIVO 2011</t>
  </si>
  <si>
    <t>1242952901  OTRO MOB. Y EQUIPO EDUCACIONAL Y RECREATIVO 2010</t>
  </si>
  <si>
    <t>1243153100  EQUIPO MÉDICO Y DE LABORATORIO 2011</t>
  </si>
  <si>
    <t>1243153101  EQUIPO MÉDICO Y DE LABORATORIO 2010</t>
  </si>
  <si>
    <t>1243253200  INSTRUMENTAL MÉDICO Y DE LABORATORIO 2011</t>
  </si>
  <si>
    <t>1243253201  INSTRUMENTAL MÉDICO Y DE LABORATORIO 2010</t>
  </si>
  <si>
    <t>1244154100  AUTOMÓVILES Y CAMIONES 2011</t>
  </si>
  <si>
    <t>1244154101  AUTOMÓVILES Y CAMIONES 2010</t>
  </si>
  <si>
    <t>1246156100  MAQUINARIA Y EQUIPO AGROPECUARIO 2011</t>
  </si>
  <si>
    <t>1246256200  MAQUINARIA Y EQUIPO INDUSTRIAL 2011</t>
  </si>
  <si>
    <t>1246256201  MAQUINARIA Y EQUIPO INDUSTRIAL 2010</t>
  </si>
  <si>
    <t>1246456400  SISTEMA DE AIRE ACONDICIONADO, CALEFACCION 2011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</si>
  <si>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</si>
  <si>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</si>
  <si>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</si>
  <si>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</si>
  <si>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</si>
  <si>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</si>
  <si>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1246956900  OTROS EQUIPOS 2011</t>
  </si>
  <si>
    <t>1246956901  OTROS EQUIPOS 2010</t>
  </si>
  <si>
    <t>1247151300  BIENES ARTÍSTICOS, CULTURALES Y CIENTÍFICOS 2011</t>
  </si>
  <si>
    <t>1247151301  BIENES ARTÍSTICOS, CULTURALES Y CIENTÍFICOS 2010</t>
  </si>
  <si>
    <t>1260 DEPRECIACIÓN, DETERIORO Y AMORTIZACIÓN ACUMULADA DE BIENES</t>
  </si>
  <si>
    <t>1261258301  DEP. ACUM. DE EDIFICIOS NO RESINDENCIALES</t>
  </si>
  <si>
    <t>ANUAL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</si>
  <si>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</si>
  <si>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</si>
  <si>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</si>
  <si>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</si>
  <si>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</si>
  <si>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</si>
  <si>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1263252201  APARATOS DEPORTIVOS 2010</t>
  </si>
  <si>
    <t>1263252301  CAMARAS FOTOGRAFICAS Y DE VIDEO 2010</t>
  </si>
  <si>
    <t>1263252901  OTRO MOBILIARIO Y EPO. EDUCACIONAL Y RECREATIVO 20</t>
  </si>
  <si>
    <t>1263353101  EQUIPO MÉDICO Y DE LABORATORIO 2010</t>
  </si>
  <si>
    <t>1263353201  INSTRUMENTAL MÉDICO Y DE LABORATORIO 2010</t>
  </si>
  <si>
    <t>1263454101  AUTOMÓVILES Y CAMIONES 2010</t>
  </si>
  <si>
    <t>1263454901  OTROS EQUIPOS DE TRANSPORTE 2010</t>
  </si>
  <si>
    <t>1263656101  MAQUINARIA Y EQUIPO AGROPECUARIO 2010</t>
  </si>
  <si>
    <t>1263656201  MAQUINARIA Y EQUIPO INDUSTRIAL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</si>
  <si>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</si>
  <si>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</si>
  <si>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</si>
  <si>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</si>
  <si>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</si>
  <si>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</si>
  <si>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</si>
  <si>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</si>
  <si>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</si>
  <si>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</si>
  <si>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</si>
  <si>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</si>
  <si>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1191001001  DEPOSITOS EN GARANTIA SERV.</t>
  </si>
  <si>
    <t>PASIVO</t>
  </si>
  <si>
    <t>ESF-12 CUENTAS Y DOCUMENTOS POR PAGAR</t>
  </si>
  <si>
    <t>2110 CUENTAS POR PAGAR A CORTO PLAZO</t>
  </si>
  <si>
    <t>2111102001 SUELDOS DEVENGADOS EJERCICIO ANTERIOR</t>
  </si>
  <si>
    <t>2111401003 APORTACION PATRONAL IMSS</t>
  </si>
  <si>
    <t>2111401004 APORTACION PATRONAL INFONAVIT</t>
  </si>
  <si>
    <t>2112101001 PROVEEDORES DE BIENES Y SERVICIOS</t>
  </si>
  <si>
    <t>2117101003 ISR SALARIOS POR PAGAR</t>
  </si>
  <si>
    <t>2117101004 ISR ASIMILADOS POR PAGAR</t>
  </si>
  <si>
    <t>2117101012 ISR POR PAGAR RET. HONORARIOS</t>
  </si>
  <si>
    <t>2117101015 ISR A PAGAR RETENCIÓN ARRENDAMIENTO</t>
  </si>
  <si>
    <t>2117102003 CEDULAR ARRENDAMIENTO A PAGAR</t>
  </si>
  <si>
    <t>2117102004 CEDULAR HONORARIOS A PAGAR</t>
  </si>
  <si>
    <t>2117202004 APORTACIÓN TRABAJADOR IMSS</t>
  </si>
  <si>
    <t>2117502102 IMPUESTO NOMINAS A PAGAR</t>
  </si>
  <si>
    <t>2117901003 CUOTAS SINDICALES</t>
  </si>
  <si>
    <t>2117901004 APORTACIÓN DE CAJA DE AHORRO</t>
  </si>
  <si>
    <t>2117902003 FONDO DE AHORRO SABES</t>
  </si>
  <si>
    <t>2117902004 FONDO DE AHORRO EMPLEADOS</t>
  </si>
  <si>
    <t>2117903001 PENSIÓN ALIMENTICIA</t>
  </si>
  <si>
    <t>2117907001 MUEBLERIAS</t>
  </si>
  <si>
    <t>2117910001 VIVIENDA</t>
  </si>
  <si>
    <t>2117912001 OPTICAS</t>
  </si>
  <si>
    <t>2117916001 FINANCIERAS</t>
  </si>
  <si>
    <t>2117918002 CAP 2%</t>
  </si>
  <si>
    <t>2117918004 PENALIZACIONES CONTRATISTAS</t>
  </si>
  <si>
    <t>2117919001 FONACOT</t>
  </si>
  <si>
    <t>2117919003 DESCUENTO POR TELEFONÍA</t>
  </si>
  <si>
    <t>2119904003 CXP GEG POR RENDIMIENTOS</t>
  </si>
  <si>
    <t>2119904004 CXP GEG POR RECTIFICACIONES</t>
  </si>
  <si>
    <t>2119904005 CXP POR REMANENTES</t>
  </si>
  <si>
    <t>2119905001 ACREEDORES DIVERSOS</t>
  </si>
  <si>
    <t>2119905007 DONATIVOS PARA APOYO A ALUMNOS VIBA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</si>
  <si>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</si>
  <si>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</si>
  <si>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</si>
  <si>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</si>
  <si>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2159 OTROS PASIVOS DIFERIDOS A C.P.</t>
  </si>
  <si>
    <t>2159003001 INGRESOS POR RECLASIFICAR</t>
  </si>
  <si>
    <t>2160 FONDOS Y BIENES DE TERCEROS EN GARANTÍA Y/O ADMINISTRACIÓN CP</t>
  </si>
  <si>
    <t>2161001002 DEPOSITOS EN GARANTÍA POR DEVOLVER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</si>
  <si>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</si>
  <si>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</si>
  <si>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</si>
  <si>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</si>
  <si>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</si>
  <si>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</si>
  <si>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</si>
  <si>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</si>
  <si>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</si>
  <si>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</si>
  <si>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4151510253 POR CONCEPTO DE RENTA DE CAFETERIAS</t>
  </si>
  <si>
    <t>4159510710 REEXPEDICIÓN DE CREDENCIAL</t>
  </si>
  <si>
    <t>4159510714 POR CONCEPTO DE INSCRIPCIÓN BACHILLERATO</t>
  </si>
  <si>
    <t>4159510805 POR CONCEPTO DE CURSOS DE IDIOMAS</t>
  </si>
  <si>
    <t>4159510902 EXAMENES DE ADMISIÓN</t>
  </si>
  <si>
    <t>4159511106 CERTIFICADOS Y DOCUMENTOS</t>
  </si>
  <si>
    <t>4169610009 OTROS INGRESOS</t>
  </si>
  <si>
    <t>4200 PARTICIPACIONES, APORTACIONES, TRANSFERENCIAS, ASIGNACIONES, SUBSIDIOS Y OTRAS AYUDAS</t>
  </si>
  <si>
    <t>4212825403  FAM EDU MEDIA SUP SERVICIOS GENERALES</t>
  </si>
  <si>
    <t>4213831000 CONVENIO SERVICIOS PERSONALES</t>
  </si>
  <si>
    <t>4213833000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</si>
  <si>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</si>
  <si>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</si>
  <si>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</si>
  <si>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</si>
  <si>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4223930003  SUBSIDIO PROGRAMA ACCESS</t>
  </si>
  <si>
    <t>ERA-02 OTROS INGRESOS Y BENEFICIOS</t>
  </si>
  <si>
    <t xml:space="preserve">4300 OTROS INGRESOS Y BENEFICIOS
</t>
  </si>
  <si>
    <t>4311511001  INTERES NORMALES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</si>
  <si>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</si>
  <si>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</si>
  <si>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</si>
  <si>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</si>
  <si>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</si>
  <si>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</si>
  <si>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Pago de nomina de maestros de bachillerato, tutores de universidad y personal administrativo</t>
  </si>
  <si>
    <t>5112121000 HONORARIOS ASIMILABLES A SALARIOS</t>
  </si>
  <si>
    <t>5112123000 RETRIBUCIONES POR SERVS. DE CARACTER SOCIAL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</si>
  <si>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</si>
  <si>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</si>
  <si>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</si>
  <si>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</si>
  <si>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</si>
  <si>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5115151000 CUOTAS PARA EL FONDO DE AHORRO Y FONDO DEL TRABAJO</t>
  </si>
  <si>
    <t>5115152000 INDEMNIZACIONES</t>
  </si>
  <si>
    <t>5115154000 PRESTACIONES CONTRACTUALES</t>
  </si>
  <si>
    <t>5116171000 ESTÍMULOS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</si>
  <si>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</si>
  <si>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</si>
  <si>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</si>
  <si>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</si>
  <si>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</si>
  <si>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</si>
  <si>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</si>
  <si>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5124242000 CEMENTO Y PRODUCTOS DE CONCRETO</t>
  </si>
  <si>
    <t>5124243000 CAL, YESO Y PRODUCTOS DE YESO</t>
  </si>
  <si>
    <t>5124244000 MADERA Y PRODUCTOS DE MADERA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</si>
  <si>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</si>
  <si>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</si>
  <si>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</si>
  <si>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</si>
  <si>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5125252000 FERTILIZANTES, PESTICIDAS Y OTROS AGROQUIMICOS</t>
  </si>
  <si>
    <t>5125256000 FIBRAS SINTÉTICAS, HULES, PLÁSTICOS Y DERIVS.</t>
  </si>
  <si>
    <t>5126261000 COMBUSTIBLES, LUBRICANTES Y ADITIVOS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</si>
  <si>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</si>
  <si>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</si>
  <si>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</si>
  <si>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</si>
  <si>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5129296000 REF. Y ACCESORIOS ME. DE EQ. DE TRANSPORTE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</si>
  <si>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</si>
  <si>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</si>
  <si>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</si>
  <si>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</si>
  <si>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</si>
  <si>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5131317000 SERV. ACCESO A INTERNET, REDES Y PROC. DE INFO.</t>
  </si>
  <si>
    <t>5131318000 SERVICIOS POSTALES Y TELEGRAFICOS</t>
  </si>
  <si>
    <t>5132322000 ARRENDAMIENTO DE EDIFICIOS</t>
  </si>
  <si>
    <t>5132325000 ARRENDAMIENTO DE EQUIPO DE TRANSPORTE</t>
  </si>
  <si>
    <t>5132327000 ARRENDAMIENTO DE ACTIVOS INTANGIBLES</t>
  </si>
  <si>
    <t>5132329000 OTROS ARRENDAMIENTOS</t>
  </si>
  <si>
    <t>5133336000 SERVS. APOYO ADMVO., FOTOCOPIADO E IMPRESION</t>
  </si>
  <si>
    <t>5133339000 SERVICIOS PROFESIONALES, CIENTIFICOS Y TECNICOS IN</t>
  </si>
  <si>
    <t>5134341000 SERVICIOS FINANCIEROS Y BANCARIOS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</si>
  <si>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</si>
  <si>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</si>
  <si>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</si>
  <si>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</si>
  <si>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</si>
  <si>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</si>
  <si>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</si>
  <si>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DIFUSION POR RADIO, TELEVISION Y PRENSA</t>
  </si>
  <si>
    <t>5137372000 PASAJES TERRESTRES</t>
  </si>
  <si>
    <t>5137375000 VIATICOS EN EL PAIS</t>
  </si>
  <si>
    <t>5138382000 GASTOS DE ORDEN SOCIAL Y CULTURAL</t>
  </si>
  <si>
    <t>5138385000 GASTOS  DE REPRESENTACION</t>
  </si>
  <si>
    <t>5139392000 OTROS IMPUESTOS Y DERECHOS</t>
  </si>
  <si>
    <t>5139395000 PENAS, MULTAS, ACCESORIOS Y ACTUALIZACIONES</t>
  </si>
  <si>
    <t>5139398000 IMPUESTO DE NOMINA</t>
  </si>
  <si>
    <t>5139399000 OTROS SERVICIOS GENERALES</t>
  </si>
  <si>
    <t>5241441000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</si>
  <si>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</si>
  <si>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</si>
  <si>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</si>
  <si>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</si>
  <si>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</si>
  <si>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APORTACIONES</t>
  </si>
  <si>
    <t>PROPIO</t>
  </si>
  <si>
    <t>3110000002 BAJA DE ACTIVO FIJO</t>
  </si>
  <si>
    <t>BAJA DE ACTIVO FIJO</t>
  </si>
  <si>
    <t>3110000003 FONDOS DE CONTINGENCIA</t>
  </si>
  <si>
    <t>3110000007 APOYOS INTERINSTITUCIONALES</t>
  </si>
  <si>
    <t>OTRAS INSTITUCIONES</t>
  </si>
  <si>
    <t>3110000099 CUENTA TRANSITORIA DEPURACIÓN AF</t>
  </si>
  <si>
    <t>OTROS</t>
  </si>
  <si>
    <t>3110915000 BIENES MUEBLES E INMUEBLES</t>
  </si>
  <si>
    <t>ESTATAL</t>
  </si>
  <si>
    <t>3110916000 OBRA PÚBLICA</t>
  </si>
  <si>
    <t>3111825405 FAM MEDIA SUP BIENES MUEBLES E INMUEBL</t>
  </si>
  <si>
    <t>FEDERAL</t>
  </si>
  <si>
    <t>3111825406 FAM MEDIA SUP OBRA PÚBLICA</t>
  </si>
  <si>
    <t>3111828005 FAFEF BIENES MUEBLES E INMUEBLES</t>
  </si>
  <si>
    <t>3111828006 FAFEF OBRA PUBLICA</t>
  </si>
  <si>
    <t>3111835000 FEDERAL CONVENIO EJER BIENES MUEBLES E INMUEBLES</t>
  </si>
  <si>
    <t>MUNICIPAL</t>
  </si>
  <si>
    <t>3111836000 FEDERAL CONVENIO EJER OBRA PUBLICA</t>
  </si>
  <si>
    <t>3113825405 EJE ANT FAM MEDIA SUP BIENES MUEBLES E INMUEBLES</t>
  </si>
  <si>
    <t>3113825406 EJE ANT FAM MEDIA SUP OBRA PUBLICA</t>
  </si>
  <si>
    <t>3113828005 EJE ANT FAFEF BIENES MUEBLES E INMUEBLES</t>
  </si>
  <si>
    <t>3113828006 FAFEF OBRA PUBLICA EJERCICIO ANTERIORES</t>
  </si>
  <si>
    <t>3113835000 CONVENIO BIENES MUEBLES E INMUEBLES EJER ANT</t>
  </si>
  <si>
    <t>3113836000 CONVENIO OBRA PUBLICA EJER ANT</t>
  </si>
  <si>
    <t>3113915000 ESTATALES DE EJERCICIOS ANTERIORES BIENES MUEBLES</t>
  </si>
  <si>
    <t>3113916000 ESTATALES DE EJERCICIOS ANTERIORES OBRA PUBLICA</t>
  </si>
  <si>
    <t>3113924206 MUNICIPAL OBRA EJERCICIO ANTERIORES</t>
  </si>
  <si>
    <t>VHP-02 PATRIMONIO GENERADO</t>
  </si>
  <si>
    <t>3210 HACIENDA PUBLICA /PATRIMONIO GENERADO</t>
  </si>
  <si>
    <t>3210000001 RESULTADO DEL EJERCICIO</t>
  </si>
  <si>
    <t>3220000013 RESULTADO EJERCICIO 2005</t>
  </si>
  <si>
    <t>3220000014 RESULTADO EJERCICIO 2006</t>
  </si>
  <si>
    <t>3220000015 RESULTADO EJERCICIO 2007</t>
  </si>
  <si>
    <t>3220000016 RESULTADO EJERCICIO 2008</t>
  </si>
  <si>
    <t>3220000017 RESULTADO EJERCICIO 2009</t>
  </si>
  <si>
    <t>3220000018 RESULTADO EJERCICIO 2010</t>
  </si>
  <si>
    <t>3220000019 RESULTADO EJERCICIO 2011</t>
  </si>
  <si>
    <t>3220000020 RESULTADO EJERCICIO 2012</t>
  </si>
  <si>
    <t>3220000021 RESULTADO EJERCICIO 2013</t>
  </si>
  <si>
    <t>3220000022 RESULTADO DEL EJERCICIO 2014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</si>
  <si>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</si>
  <si>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</si>
  <si>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</si>
  <si>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</si>
  <si>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</si>
  <si>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</si>
  <si>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</si>
  <si>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3220690203 APLICACIÓN DE REMANENTE INTERINSTITUCIONAL</t>
  </si>
  <si>
    <t>3220690211 APLICACIÓN DE REMANENTE PROPIO</t>
  </si>
  <si>
    <t>3252000001 AJUSTES Y CORRECCIONES</t>
  </si>
  <si>
    <t>IV) NOTAS AL ESTADO DE FLUJO DE EFECTIVO</t>
  </si>
  <si>
    <t>EFE-01 FLUJO DE EFECTIVO</t>
  </si>
  <si>
    <t>1110 EFECTIVO Y EQUIVALENTES</t>
  </si>
  <si>
    <t>1112102001   BBVA BANCOMER</t>
  </si>
  <si>
    <t>1112102002   BBVA BANCOMER 448673780</t>
  </si>
  <si>
    <t>1112102003   DERECHOS EDUCATIVOS BBVA BANCOMER 0143945774</t>
  </si>
  <si>
    <t>1112102004   BBVA BANCOMER 0155440149</t>
  </si>
  <si>
    <t>1112102008   BBVA  0190511609 INGRESOS PROPIOS</t>
  </si>
  <si>
    <t>1112102009   BBVA PAAGES PATRONATOS 196349439  CHEQUES</t>
  </si>
  <si>
    <t>1112102015   BBVA 0105537835 Programa ACCESS</t>
  </si>
  <si>
    <t>1112104001   BITAL CHEQUES (HSBC)</t>
  </si>
  <si>
    <t>1112104004   DERECHOS EDUCATIVOS HSBC 4028997930</t>
  </si>
  <si>
    <t>1112104005   HSBC 4028998144</t>
  </si>
  <si>
    <t>1112104011   HSBC 4054251939 INFRAESTRUCTURA REC. ESTATAL</t>
  </si>
  <si>
    <t>1112104017   HSBC PROPIO 4057424905 CHEQUES</t>
  </si>
  <si>
    <t>1112106001   DERECHOS EDUCATIVOS BANCO DEL BAJIO</t>
  </si>
  <si>
    <t>1112106002   BAJIO PROPIO 5254446 CHEQUES CLIENTE 11380730</t>
  </si>
  <si>
    <t>1112106004   BAJIO 14209027 0101 ESTATAL</t>
  </si>
  <si>
    <t>1112106005   BAJIO 14298202 0101 APORTACIONES FAM FEDERAL 2015</t>
  </si>
  <si>
    <t>1112106006   BAJIO 0155203720101 FONDO DE AHORRO</t>
  </si>
  <si>
    <t>1112106007   BAJIO 030225900009165147 SABES FAM 2016</t>
  </si>
  <si>
    <t>1112106008   BAJIO 190576030101 SABES FAM 2017</t>
  </si>
  <si>
    <t>1112106009   BAJIO 197833070101 BURBUJA GENERACIONAL</t>
  </si>
  <si>
    <t>1112106010   BAJIO 199298010101 FAFEF 2017</t>
  </si>
  <si>
    <t>1112106011   BAJIO 206404700101 BURBUJA FEDERAL</t>
  </si>
  <si>
    <t>1112106012   BAJIO 206406030101 REM FAM 2017</t>
  </si>
  <si>
    <t>1112107001   DERECHOS EDUCATIVOS SANTANDER 65503304994</t>
  </si>
  <si>
    <t>1112107002   SANTANDER 65-50431462-6  NÓMINA</t>
  </si>
  <si>
    <t>1112107003   SANTANDER  PROPIO 65-50445089-5 CHEQUES</t>
  </si>
  <si>
    <t>EFE-02 ADQ. BIENES MUEBLES E INMUEBLES</t>
  </si>
  <si>
    <t>% SUB</t>
  </si>
  <si>
    <t>1231581001   TERRENOS A VALOR HISTORICO</t>
  </si>
  <si>
    <t>1233058300   EDIFICIOS NO HABITACIONALES</t>
  </si>
  <si>
    <t>1233583001   EDIFICIOS A VALOR HISTORICO</t>
  </si>
  <si>
    <t>1236262200   Edificación no habitacional</t>
  </si>
  <si>
    <t>1236762700   INSTALACIONES Y EQUIPAMIENTO EN CONSTRUCCIONES</t>
  </si>
  <si>
    <t>1241151100   MUEBLES DE OFICINA Y ESTANTERÍA 2011</t>
  </si>
  <si>
    <t>1243253200   INSTRUMENTAL MÉDICO Y DE LABORATORIO 2011</t>
  </si>
  <si>
    <t>1246256200   MAQUINARIA Y EQUIPO INDUSTRIAL 2011</t>
  </si>
  <si>
    <t>1246756700   HERRAMIENTAS Y MÁQUINAS-HERRAMIENTA 2011</t>
  </si>
  <si>
    <t>1246956900   OTROS EQUIPOS 2011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</si>
  <si>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</si>
  <si>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</si>
  <si>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</si>
  <si>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 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</si>
  <si>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</si>
  <si>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</si>
  <si>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</si>
  <si>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</si>
  <si>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</si>
  <si>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</si>
  <si>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</si>
  <si>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</si>
  <si>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</si>
  <si>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</si>
  <si>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</si>
  <si>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</si>
  <si>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</si>
  <si>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</si>
  <si>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</si>
  <si>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</si>
  <si>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</si>
  <si>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</si>
  <si>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</si>
  <si>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</si>
  <si>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</si>
  <si>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</si>
  <si>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</si>
  <si>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</si>
  <si>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</si>
  <si>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</si>
  <si>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</si>
  <si>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</si>
  <si>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</si>
  <si>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</si>
  <si>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</si>
  <si>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</si>
  <si>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</si>
  <si>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</si>
  <si>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</si>
  <si>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</si>
  <si>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</si>
  <si>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</si>
  <si>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</si>
  <si>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</si>
  <si>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</si>
  <si>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</si>
  <si>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</si>
  <si>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</si>
  <si>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</si>
  <si>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7110000263  DONATIVOS EN BIENES Y SERVICIOS</t>
  </si>
  <si>
    <t>7120000263  BIENES Y SERVICIOS DONADOS</t>
  </si>
  <si>
    <t>0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</si>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</sst>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-* #,##0_-;\-* #,##0_-;_-* &quot;-&quot;??_-;_-@_-"/>
    <numFmt numFmtId="167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4" fillId="0" borderId="0" applyFont="0" applyFill="0" applyBorder="0" applyAlignment="0" applyProtection="0"/>
  </cellStyleXfs>
  <cellXfs count="190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165" fontId="5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6" fontId="3" fillId="2" borderId="2" xfId="1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164" fontId="2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0" xfId="3" applyNumberFormat="1" applyFont="1" applyBorder="1" applyAlignment="1">
      <alignment wrapText="1"/>
    </xf>
    <xf numFmtId="165" fontId="2" fillId="0" borderId="4" xfId="0" applyNumberFormat="1" applyFont="1" applyFill="1" applyBorder="1"/>
    <xf numFmtId="4" fontId="13" fillId="0" borderId="0" xfId="4" applyNumberFormat="1" applyFont="1" applyFill="1" applyBorder="1" applyAlignment="1">
      <alignment wrapText="1"/>
    </xf>
    <xf numFmtId="0" fontId="10" fillId="3" borderId="0" xfId="0" applyFont="1" applyFill="1"/>
    <xf numFmtId="49" fontId="3" fillId="3" borderId="4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3" borderId="5" xfId="0" applyNumberFormat="1" applyFont="1" applyFill="1" applyBorder="1" applyAlignment="1">
      <alignment horizontal="right"/>
    </xf>
    <xf numFmtId="165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4" xfId="0" applyBorder="1"/>
    <xf numFmtId="0" fontId="0" fillId="0" borderId="5" xfId="0" applyBorder="1"/>
    <xf numFmtId="165" fontId="2" fillId="3" borderId="5" xfId="0" applyNumberFormat="1" applyFont="1" applyFill="1" applyBorder="1"/>
    <xf numFmtId="0" fontId="2" fillId="2" borderId="2" xfId="0" applyFont="1" applyFill="1" applyBorder="1"/>
    <xf numFmtId="165" fontId="2" fillId="3" borderId="0" xfId="0" applyNumberFormat="1" applyFont="1" applyFill="1"/>
    <xf numFmtId="0" fontId="10" fillId="2" borderId="3" xfId="5" applyFont="1" applyFill="1" applyBorder="1" applyAlignment="1">
      <alignment horizontal="left" vertical="center" wrapText="1"/>
    </xf>
    <xf numFmtId="4" fontId="10" fillId="2" borderId="3" xfId="6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6" applyNumberFormat="1" applyFont="1" applyBorder="1" applyAlignment="1"/>
    <xf numFmtId="0" fontId="2" fillId="3" borderId="4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6" applyNumberFormat="1" applyFont="1" applyFill="1" applyBorder="1" applyAlignment="1">
      <alignment wrapText="1"/>
    </xf>
    <xf numFmtId="4" fontId="2" fillId="0" borderId="3" xfId="6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6" applyNumberFormat="1" applyFont="1" applyFill="1" applyBorder="1" applyAlignment="1">
      <alignment wrapText="1"/>
    </xf>
    <xf numFmtId="4" fontId="2" fillId="0" borderId="4" xfId="6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6" applyNumberFormat="1" applyFont="1" applyFill="1" applyBorder="1" applyAlignment="1">
      <alignment wrapText="1"/>
    </xf>
    <xf numFmtId="4" fontId="2" fillId="0" borderId="5" xfId="6" applyNumberFormat="1" applyFont="1" applyFill="1" applyBorder="1" applyAlignment="1">
      <alignment wrapText="1"/>
    </xf>
    <xf numFmtId="0" fontId="10" fillId="2" borderId="10" xfId="5" applyFont="1" applyFill="1" applyBorder="1" applyAlignment="1">
      <alignment horizontal="left" vertical="center" wrapText="1"/>
    </xf>
    <xf numFmtId="4" fontId="10" fillId="2" borderId="10" xfId="6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wrapText="1"/>
    </xf>
    <xf numFmtId="4" fontId="2" fillId="0" borderId="7" xfId="6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" fontId="2" fillId="0" borderId="9" xfId="6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5" applyFont="1" applyFill="1" applyBorder="1" applyAlignment="1">
      <alignment horizontal="left" vertical="center" wrapText="1"/>
    </xf>
    <xf numFmtId="4" fontId="10" fillId="2" borderId="2" xfId="6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9" fontId="2" fillId="3" borderId="4" xfId="2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wrapText="1"/>
    </xf>
    <xf numFmtId="9" fontId="2" fillId="3" borderId="4" xfId="2" applyFont="1" applyFill="1" applyBorder="1" applyAlignment="1">
      <alignment vertical="center"/>
    </xf>
    <xf numFmtId="9" fontId="3" fillId="2" borderId="2" xfId="2" applyFont="1" applyFill="1" applyBorder="1" applyAlignment="1">
      <alignment horizontal="center" vertical="center"/>
    </xf>
    <xf numFmtId="0" fontId="6" fillId="0" borderId="0" xfId="0" applyFont="1" applyFill="1"/>
    <xf numFmtId="0" fontId="10" fillId="2" borderId="3" xfId="5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165" fontId="5" fillId="3" borderId="7" xfId="0" applyNumberFormat="1" applyFont="1" applyFill="1" applyBorder="1"/>
    <xf numFmtId="49" fontId="6" fillId="3" borderId="5" xfId="0" applyNumberFormat="1" applyFont="1" applyFill="1" applyBorder="1" applyAlignment="1">
      <alignment horizontal="left"/>
    </xf>
    <xf numFmtId="0" fontId="5" fillId="3" borderId="0" xfId="0" applyFont="1" applyFill="1"/>
    <xf numFmtId="0" fontId="10" fillId="2" borderId="2" xfId="5" applyFont="1" applyFill="1" applyBorder="1" applyAlignment="1">
      <alignment horizontal="center" vertical="center" wrapText="1"/>
    </xf>
    <xf numFmtId="165" fontId="5" fillId="3" borderId="5" xfId="0" applyNumberFormat="1" applyFont="1" applyFill="1" applyBorder="1"/>
    <xf numFmtId="165" fontId="3" fillId="2" borderId="12" xfId="0" applyNumberFormat="1" applyFont="1" applyFill="1" applyBorder="1" applyAlignment="1">
      <alignment vertical="center"/>
    </xf>
    <xf numFmtId="165" fontId="6" fillId="3" borderId="0" xfId="0" applyNumberFormat="1" applyFont="1" applyFill="1"/>
    <xf numFmtId="165" fontId="5" fillId="0" borderId="7" xfId="0" applyNumberFormat="1" applyFont="1" applyFill="1" applyBorder="1"/>
    <xf numFmtId="165" fontId="3" fillId="2" borderId="2" xfId="1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0" fontId="2" fillId="0" borderId="0" xfId="0" applyFont="1"/>
    <xf numFmtId="4" fontId="2" fillId="3" borderId="0" xfId="0" applyNumberFormat="1" applyFont="1" applyFill="1" applyBorder="1"/>
    <xf numFmtId="43" fontId="15" fillId="2" borderId="2" xfId="1" applyFont="1" applyFill="1" applyBorder="1" applyAlignment="1">
      <alignment horizontal="center" vertical="center"/>
    </xf>
    <xf numFmtId="0" fontId="2" fillId="0" borderId="2" xfId="0" applyFont="1" applyBorder="1"/>
    <xf numFmtId="4" fontId="1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166" fontId="16" fillId="0" borderId="2" xfId="1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vertical="top"/>
    </xf>
    <xf numFmtId="166" fontId="15" fillId="2" borderId="2" xfId="0" applyNumberFormat="1" applyFont="1" applyFill="1" applyBorder="1" applyAlignment="1">
      <alignment horizontal="right" vertical="center"/>
    </xf>
    <xf numFmtId="166" fontId="15" fillId="0" borderId="2" xfId="1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166" fontId="2" fillId="3" borderId="0" xfId="0" applyNumberFormat="1" applyFont="1" applyFill="1"/>
    <xf numFmtId="166" fontId="2" fillId="0" borderId="2" xfId="0" applyNumberFormat="1" applyFont="1" applyBorder="1"/>
    <xf numFmtId="0" fontId="2" fillId="0" borderId="0" xfId="0" applyFont="1" applyFill="1" applyBorder="1"/>
    <xf numFmtId="0" fontId="2" fillId="0" borderId="0" xfId="0" applyFont="1" applyFill="1"/>
    <xf numFmtId="0" fontId="15" fillId="2" borderId="2" xfId="0" applyFont="1" applyFill="1" applyBorder="1" applyAlignment="1">
      <alignment vertical="center"/>
    </xf>
    <xf numFmtId="4" fontId="19" fillId="3" borderId="0" xfId="0" applyNumberFormat="1" applyFont="1" applyFill="1" applyBorder="1"/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13" fillId="3" borderId="0" xfId="0" applyFont="1" applyFill="1"/>
    <xf numFmtId="0" fontId="20" fillId="0" borderId="1" xfId="0" applyFont="1" applyBorder="1"/>
    <xf numFmtId="0" fontId="16" fillId="0" borderId="1" xfId="0" applyFont="1" applyBorder="1"/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2" fillId="3" borderId="15" xfId="0" applyFont="1" applyFill="1" applyBorder="1" applyAlignment="1"/>
    <xf numFmtId="0" fontId="2" fillId="3" borderId="11" xfId="0" applyFont="1" applyFill="1" applyBorder="1" applyAlignment="1"/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" xfId="6"/>
    <cellStyle name="Millares 2 16" xfId="3"/>
    <cellStyle name="Normal" xfId="0" builtinId="0"/>
    <cellStyle name="Normal 2 2" xfId="5"/>
    <cellStyle name="Normal 56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8\ESTADOS%20FINANCIEROS\MARZO%202018\Estados%20Fros%20y%20Pptales%202018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>
        <row r="34">
          <cell r="D34">
            <v>289787559.92999995</v>
          </cell>
        </row>
        <row r="52">
          <cell r="I52">
            <v>172854108.50000003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8"/>
  <sheetViews>
    <sheetView showGridLines="0" tabSelected="1" view="pageBreakPreview" topLeftCell="A511" zoomScale="85" zoomScaleNormal="96" zoomScaleSheetLayoutView="85" workbookViewId="0">
      <selection activeCell="D549" sqref="D549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8.42578125" style="1" bestFit="1" customWidth="1"/>
    <col min="8" max="9" width="11.42578125" style="1"/>
    <col min="10" max="10" width="14" style="1" customWidth="1"/>
    <col min="11" max="11" width="21.42578125" style="1" customWidth="1"/>
    <col min="12" max="12" width="13.5703125" style="1" customWidth="1"/>
    <col min="13" max="13" width="21.140625" style="1" customWidth="1"/>
    <col min="14" max="14" width="12.140625" style="1" bestFit="1" customWidth="1"/>
    <col min="15" max="17" width="11.42578125" style="1"/>
    <col min="18" max="18" width="14.28515625" style="1" customWidth="1"/>
    <col min="19" max="19" width="12.7109375" style="1" bestFit="1" customWidth="1"/>
    <col min="20" max="16384" width="11.42578125" style="1"/>
  </cols>
  <sheetData>
    <row r="1" spans="1:12" ht="1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.75" customHeight="1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27" customHeight="1">
      <c r="B4" s="2"/>
      <c r="C4" s="3"/>
      <c r="D4" s="4"/>
      <c r="E4" s="4"/>
      <c r="F4" s="4"/>
    </row>
    <row r="5" spans="1:12" ht="11.25" customHeight="1">
      <c r="H5" s="185" t="str">
        <f>+[1]PC!C6</f>
        <v>SISTEMA AVANZADO DE BACHILLERATO Y EDUCACION SUPERIOR EN EL ESTADO DE GUANAJUATO</v>
      </c>
      <c r="I5" s="185"/>
      <c r="J5" s="185"/>
      <c r="K5" s="185"/>
      <c r="L5" s="185"/>
    </row>
    <row r="6" spans="1:12" ht="12" customHeight="1">
      <c r="B6" s="5"/>
      <c r="C6" s="6"/>
      <c r="D6" s="7"/>
      <c r="E6" s="8"/>
      <c r="F6" s="9"/>
      <c r="G6" s="5" t="s">
        <v>2</v>
      </c>
      <c r="H6" s="186"/>
      <c r="I6" s="186"/>
      <c r="J6" s="186"/>
      <c r="K6" s="186"/>
      <c r="L6" s="186"/>
    </row>
    <row r="8" spans="1:12" ht="22.5" customHeight="1">
      <c r="A8" s="187" t="s">
        <v>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2" ht="12" customHeight="1">
      <c r="B9" s="10"/>
      <c r="C9" s="6"/>
      <c r="D9" s="7"/>
      <c r="E9" s="8"/>
      <c r="F9" s="9"/>
    </row>
    <row r="10" spans="1:12" ht="12" customHeight="1">
      <c r="B10" s="11" t="s">
        <v>4</v>
      </c>
      <c r="C10" s="12"/>
      <c r="D10" s="4"/>
      <c r="E10" s="4"/>
      <c r="F10" s="4"/>
    </row>
    <row r="11" spans="1:12" ht="12" customHeight="1">
      <c r="B11" s="13"/>
      <c r="C11" s="3"/>
      <c r="D11" s="4"/>
      <c r="E11" s="4"/>
      <c r="F11" s="4"/>
    </row>
    <row r="12" spans="1:12" ht="12" customHeight="1">
      <c r="B12" s="14" t="s">
        <v>5</v>
      </c>
      <c r="C12" s="3"/>
      <c r="D12" s="4"/>
      <c r="E12" s="4"/>
      <c r="F12" s="4"/>
    </row>
    <row r="13" spans="1:12" ht="12" customHeight="1">
      <c r="C13" s="3"/>
    </row>
    <row r="14" spans="1:12" ht="12" customHeight="1">
      <c r="B14" s="15" t="s">
        <v>6</v>
      </c>
      <c r="C14" s="8"/>
      <c r="D14" s="8"/>
      <c r="E14" s="8"/>
    </row>
    <row r="15" spans="1:12" ht="12" customHeight="1">
      <c r="B15" s="16"/>
      <c r="C15" s="8"/>
      <c r="D15" s="8"/>
      <c r="E15" s="8"/>
    </row>
    <row r="16" spans="1:12" ht="12" customHeight="1">
      <c r="B16" s="17" t="s">
        <v>7</v>
      </c>
      <c r="C16" s="18" t="s">
        <v>8</v>
      </c>
      <c r="D16" s="18" t="s">
        <v>9</v>
      </c>
      <c r="E16" s="18" t="s">
        <v>10</v>
      </c>
    </row>
    <row r="17" spans="2:5" ht="12" customHeight="1">
      <c r="B17" s="19" t="s">
        <v>11</v>
      </c>
      <c r="C17" s="20"/>
      <c r="D17" s="20"/>
      <c r="E17" s="20">
        <v>0</v>
      </c>
    </row>
    <row r="18" spans="2:5" ht="12" customHeight="1">
      <c r="B18" s="21"/>
      <c r="C18" s="22"/>
      <c r="D18" s="22">
        <v>0</v>
      </c>
      <c r="E18" s="22">
        <v>0</v>
      </c>
    </row>
    <row r="19" spans="2:5" ht="12" customHeight="1">
      <c r="B19" s="21" t="s">
        <v>12</v>
      </c>
      <c r="C19" s="22"/>
      <c r="D19" s="22"/>
      <c r="E19" s="22">
        <v>0</v>
      </c>
    </row>
    <row r="20" spans="2:5" ht="12" customHeight="1">
      <c r="B20" s="23" t="s">
        <v>13</v>
      </c>
      <c r="C20" s="24">
        <v>200000</v>
      </c>
      <c r="D20" s="22"/>
      <c r="E20" s="22"/>
    </row>
    <row r="21" spans="2:5" ht="12" customHeight="1">
      <c r="B21" s="23" t="s">
        <v>14</v>
      </c>
      <c r="C21" s="24">
        <v>397102.92</v>
      </c>
      <c r="D21" s="22" t="s">
        <v>15</v>
      </c>
      <c r="E21" s="22"/>
    </row>
    <row r="22" spans="2:5" ht="12" customHeight="1">
      <c r="B22" s="21"/>
      <c r="C22" s="24"/>
      <c r="D22" s="22">
        <v>0</v>
      </c>
      <c r="E22" s="22">
        <v>0</v>
      </c>
    </row>
    <row r="23" spans="2:5" ht="12" customHeight="1">
      <c r="B23" s="21" t="s">
        <v>16</v>
      </c>
      <c r="C23" s="24"/>
      <c r="D23" s="22"/>
      <c r="E23" s="22"/>
    </row>
    <row r="24" spans="2:5" ht="12" customHeight="1">
      <c r="B24" s="23" t="s">
        <v>17</v>
      </c>
      <c r="C24" s="24">
        <v>434453.71</v>
      </c>
      <c r="D24" s="22" t="s">
        <v>15</v>
      </c>
      <c r="E24" s="22"/>
    </row>
    <row r="25" spans="2:5" ht="12" customHeight="1">
      <c r="B25" s="25"/>
      <c r="C25" s="24"/>
      <c r="D25" s="26">
        <v>0</v>
      </c>
      <c r="E25" s="26">
        <v>0</v>
      </c>
    </row>
    <row r="26" spans="2:5" ht="12" customHeight="1">
      <c r="B26" s="16"/>
      <c r="C26" s="27">
        <f>SUM(C17:C25)</f>
        <v>1031556.6299999999</v>
      </c>
      <c r="D26" s="18"/>
      <c r="E26" s="18">
        <f>SUM(E17:E25)</f>
        <v>0</v>
      </c>
    </row>
    <row r="27" spans="2:5" ht="12" customHeight="1">
      <c r="B27" s="16"/>
      <c r="C27" s="8"/>
      <c r="D27" s="8"/>
      <c r="E27" s="8"/>
    </row>
    <row r="28" spans="2:5" ht="12" customHeight="1">
      <c r="B28" s="16"/>
      <c r="C28" s="8"/>
      <c r="D28" s="8"/>
      <c r="E28" s="8"/>
    </row>
    <row r="29" spans="2:5" ht="12" customHeight="1">
      <c r="B29" s="16"/>
      <c r="C29" s="8"/>
      <c r="D29" s="8"/>
      <c r="E29" s="8"/>
    </row>
    <row r="30" spans="2:5" ht="12" customHeight="1">
      <c r="B30" s="15" t="s">
        <v>18</v>
      </c>
      <c r="C30" s="28"/>
      <c r="D30" s="8"/>
      <c r="E30" s="8"/>
    </row>
    <row r="32" spans="2:5" ht="12" customHeight="1">
      <c r="B32" s="17" t="s">
        <v>19</v>
      </c>
      <c r="C32" s="18" t="s">
        <v>8</v>
      </c>
      <c r="D32" s="18" t="s">
        <v>20</v>
      </c>
      <c r="E32" s="18" t="s">
        <v>21</v>
      </c>
    </row>
    <row r="33" spans="2:11" ht="12" customHeight="1">
      <c r="B33" s="21" t="s">
        <v>22</v>
      </c>
      <c r="C33" s="29"/>
      <c r="D33" s="29"/>
      <c r="E33" s="30"/>
    </row>
    <row r="34" spans="2:11" ht="12" customHeight="1">
      <c r="B34" s="21" t="s">
        <v>23</v>
      </c>
      <c r="C34" s="30">
        <v>59050719.109999999</v>
      </c>
      <c r="D34" s="29">
        <v>13124371.93</v>
      </c>
      <c r="E34" s="30">
        <v>0</v>
      </c>
    </row>
    <row r="35" spans="2:11" ht="12" customHeight="1">
      <c r="B35" s="21" t="s">
        <v>24</v>
      </c>
      <c r="C35" s="29"/>
      <c r="D35" s="29"/>
      <c r="E35" s="29"/>
    </row>
    <row r="36" spans="2:11" ht="12" customHeight="1">
      <c r="B36" s="21"/>
      <c r="C36" s="29"/>
      <c r="D36" s="29"/>
      <c r="E36" s="29"/>
    </row>
    <row r="37" spans="2:11" ht="12" customHeight="1">
      <c r="B37" s="25"/>
      <c r="C37" s="31"/>
      <c r="D37" s="31"/>
      <c r="E37" s="31"/>
    </row>
    <row r="38" spans="2:11" ht="12" customHeight="1">
      <c r="C38" s="32">
        <f>SUM(C33:C37)</f>
        <v>59050719.109999999</v>
      </c>
      <c r="D38" s="32">
        <f>SUM(D33:D37)</f>
        <v>13124371.93</v>
      </c>
      <c r="E38" s="18">
        <f>SUM(E33:E37)</f>
        <v>0</v>
      </c>
    </row>
    <row r="39" spans="2:11" ht="12" customHeight="1">
      <c r="C39" s="33"/>
      <c r="D39" s="33"/>
      <c r="E39" s="33"/>
      <c r="H39" s="8"/>
      <c r="I39" s="8"/>
      <c r="J39" s="8"/>
      <c r="K39" s="8"/>
    </row>
    <row r="40" spans="2:11" ht="12" customHeight="1">
      <c r="H40" s="8"/>
      <c r="I40" s="8"/>
      <c r="J40" s="8"/>
      <c r="K40" s="8"/>
    </row>
    <row r="41" spans="2:11" ht="12" customHeight="1">
      <c r="B41" s="17" t="s">
        <v>25</v>
      </c>
      <c r="C41" s="18" t="s">
        <v>8</v>
      </c>
      <c r="D41" s="18" t="s">
        <v>26</v>
      </c>
      <c r="E41" s="18" t="s">
        <v>27</v>
      </c>
      <c r="F41" s="18" t="s">
        <v>28</v>
      </c>
      <c r="H41" s="8"/>
      <c r="I41" s="8"/>
      <c r="J41" s="8"/>
      <c r="K41" s="8"/>
    </row>
    <row r="42" spans="2:11" ht="12" customHeight="1">
      <c r="B42" s="21" t="s">
        <v>29</v>
      </c>
      <c r="C42" s="29"/>
      <c r="D42" s="29"/>
      <c r="E42" s="29"/>
      <c r="F42" s="29"/>
      <c r="H42" s="34"/>
      <c r="I42" s="34"/>
      <c r="J42" s="35"/>
      <c r="K42" s="36"/>
    </row>
    <row r="43" spans="2:11" ht="12" customHeight="1">
      <c r="B43" s="23" t="s">
        <v>30</v>
      </c>
      <c r="C43" s="37">
        <v>458346.13</v>
      </c>
      <c r="D43" s="30">
        <f>+C43</f>
        <v>458346.13</v>
      </c>
      <c r="E43" s="30"/>
      <c r="F43" s="30"/>
      <c r="H43" s="34"/>
      <c r="I43" s="34"/>
      <c r="J43" s="35"/>
      <c r="K43" s="36"/>
    </row>
    <row r="44" spans="2:11" ht="12" customHeight="1">
      <c r="B44" s="23" t="s">
        <v>31</v>
      </c>
      <c r="C44" s="37">
        <v>237407.91</v>
      </c>
      <c r="D44" s="30">
        <f>+C44</f>
        <v>237407.91</v>
      </c>
      <c r="E44" s="30"/>
      <c r="F44" s="30"/>
      <c r="H44" s="34"/>
      <c r="I44" s="34"/>
      <c r="J44" s="38"/>
      <c r="K44" s="36"/>
    </row>
    <row r="45" spans="2:11" ht="12" customHeight="1">
      <c r="B45" s="23" t="s">
        <v>32</v>
      </c>
      <c r="C45" s="37">
        <v>10301.11</v>
      </c>
      <c r="D45" s="30">
        <f>+C45</f>
        <v>10301.11</v>
      </c>
      <c r="E45" s="30"/>
      <c r="F45" s="30"/>
      <c r="H45" s="34"/>
      <c r="I45" s="34"/>
      <c r="J45" s="38"/>
      <c r="K45" s="36"/>
    </row>
    <row r="46" spans="2:11" ht="12" customHeight="1">
      <c r="B46" s="23" t="s">
        <v>33</v>
      </c>
      <c r="C46" s="37">
        <v>325695.06</v>
      </c>
      <c r="D46" s="30">
        <f>+C46-F46</f>
        <v>325695.06</v>
      </c>
      <c r="E46" s="30"/>
      <c r="F46" s="30"/>
      <c r="H46" s="8"/>
      <c r="I46" s="8"/>
      <c r="J46" s="8"/>
      <c r="K46" s="8"/>
    </row>
    <row r="47" spans="2:11" ht="12" customHeight="1">
      <c r="B47" s="21" t="s">
        <v>34</v>
      </c>
      <c r="C47" s="37"/>
      <c r="D47" s="30"/>
      <c r="E47" s="30"/>
      <c r="F47" s="30"/>
      <c r="H47" s="8"/>
      <c r="I47" s="8"/>
      <c r="J47" s="8"/>
      <c r="K47" s="8"/>
    </row>
    <row r="48" spans="2:11" ht="12" customHeight="1">
      <c r="B48" s="23" t="s">
        <v>35</v>
      </c>
      <c r="C48" s="30">
        <v>129800</v>
      </c>
      <c r="D48" s="30">
        <v>129800</v>
      </c>
      <c r="E48" s="30"/>
      <c r="F48" s="30"/>
    </row>
    <row r="49" spans="2:6" ht="12" customHeight="1">
      <c r="B49" s="21" t="s">
        <v>36</v>
      </c>
      <c r="C49" s="30"/>
      <c r="D49" s="30"/>
      <c r="E49" s="30"/>
      <c r="F49" s="30"/>
    </row>
    <row r="50" spans="2:6" ht="12" customHeight="1">
      <c r="B50" s="23" t="s">
        <v>37</v>
      </c>
      <c r="C50" s="30">
        <v>786764.41</v>
      </c>
      <c r="D50" s="30">
        <v>786764.41</v>
      </c>
      <c r="E50" s="30"/>
      <c r="F50" s="30"/>
    </row>
    <row r="51" spans="2:6" ht="12" customHeight="1">
      <c r="B51" s="21" t="s">
        <v>38</v>
      </c>
      <c r="C51" s="30"/>
      <c r="D51" s="30"/>
      <c r="E51" s="30"/>
      <c r="F51" s="30"/>
    </row>
    <row r="52" spans="2:6" ht="12" customHeight="1">
      <c r="B52" s="23" t="s">
        <v>39</v>
      </c>
      <c r="C52" s="30">
        <v>4285684.62</v>
      </c>
      <c r="D52" s="30">
        <v>4285684.62</v>
      </c>
      <c r="E52" s="30"/>
      <c r="F52" s="30"/>
    </row>
    <row r="53" spans="2:6" ht="12" customHeight="1">
      <c r="B53" s="25"/>
      <c r="C53" s="31"/>
      <c r="D53" s="31"/>
      <c r="E53" s="31"/>
      <c r="F53" s="31"/>
    </row>
    <row r="54" spans="2:6" ht="12" customHeight="1">
      <c r="C54" s="27">
        <f>SUM(C41:C53)</f>
        <v>6233999.2400000002</v>
      </c>
      <c r="D54" s="27">
        <f>SUM(D42:D53)</f>
        <v>6233999.2400000002</v>
      </c>
      <c r="E54" s="27">
        <f>SUM(E41:E53)</f>
        <v>0</v>
      </c>
      <c r="F54" s="27">
        <f>SUM(F41:F53)</f>
        <v>0</v>
      </c>
    </row>
    <row r="55" spans="2:6" ht="12" customHeight="1"/>
    <row r="56" spans="2:6" ht="12" customHeight="1"/>
    <row r="57" spans="2:6" ht="12" customHeight="1"/>
    <row r="58" spans="2:6" ht="12" customHeight="1">
      <c r="B58" s="15" t="s">
        <v>40</v>
      </c>
    </row>
    <row r="59" spans="2:6" ht="12.75" customHeight="1">
      <c r="B59" s="39"/>
    </row>
    <row r="60" spans="2:6">
      <c r="B60" s="17" t="s">
        <v>41</v>
      </c>
      <c r="C60" s="18" t="s">
        <v>8</v>
      </c>
      <c r="D60" s="18" t="s">
        <v>42</v>
      </c>
    </row>
    <row r="61" spans="2:6">
      <c r="B61" s="19" t="s">
        <v>43</v>
      </c>
      <c r="C61" s="20"/>
      <c r="D61" s="20">
        <v>0</v>
      </c>
    </row>
    <row r="62" spans="2:6">
      <c r="B62" s="40" t="s">
        <v>44</v>
      </c>
      <c r="C62" s="22"/>
      <c r="D62" s="22">
        <v>0</v>
      </c>
    </row>
    <row r="63" spans="2:6">
      <c r="B63" s="21" t="s">
        <v>45</v>
      </c>
      <c r="C63" s="22"/>
      <c r="D63" s="22"/>
    </row>
    <row r="64" spans="2:6">
      <c r="B64" s="25"/>
      <c r="C64" s="26"/>
      <c r="D64" s="26">
        <v>0</v>
      </c>
    </row>
    <row r="65" spans="2:7">
      <c r="B65" s="41"/>
      <c r="C65" s="18">
        <f>SUM(C60:C64)</f>
        <v>0</v>
      </c>
      <c r="D65" s="18"/>
    </row>
    <row r="66" spans="2:7">
      <c r="B66" s="41"/>
      <c r="C66" s="42"/>
      <c r="D66" s="42"/>
    </row>
    <row r="67" spans="2:7" ht="12" customHeight="1">
      <c r="B67" s="41"/>
      <c r="C67" s="42"/>
      <c r="D67" s="42"/>
    </row>
    <row r="68" spans="2:7" ht="14.25" customHeight="1"/>
    <row r="69" spans="2:7">
      <c r="B69" s="15" t="s">
        <v>46</v>
      </c>
    </row>
    <row r="70" spans="2:7">
      <c r="B70" s="39"/>
    </row>
    <row r="71" spans="2:7">
      <c r="B71" s="17" t="s">
        <v>47</v>
      </c>
      <c r="C71" s="18" t="s">
        <v>8</v>
      </c>
      <c r="D71" s="18" t="s">
        <v>9</v>
      </c>
      <c r="E71" s="18" t="s">
        <v>48</v>
      </c>
      <c r="F71" s="43" t="s">
        <v>49</v>
      </c>
      <c r="G71" s="18" t="s">
        <v>50</v>
      </c>
    </row>
    <row r="72" spans="2:7">
      <c r="B72" s="44" t="s">
        <v>51</v>
      </c>
      <c r="C72" s="20"/>
      <c r="D72" s="20">
        <v>0</v>
      </c>
      <c r="E72" s="20">
        <v>0</v>
      </c>
      <c r="F72" s="20">
        <v>0</v>
      </c>
      <c r="G72" s="45">
        <v>0</v>
      </c>
    </row>
    <row r="73" spans="2:7">
      <c r="B73" s="40" t="s">
        <v>44</v>
      </c>
      <c r="C73" s="22"/>
      <c r="D73" s="22">
        <v>0</v>
      </c>
      <c r="E73" s="22">
        <v>0</v>
      </c>
      <c r="F73" s="22">
        <v>0</v>
      </c>
      <c r="G73" s="45">
        <v>0</v>
      </c>
    </row>
    <row r="74" spans="2:7">
      <c r="B74" s="44"/>
      <c r="C74" s="22"/>
      <c r="D74" s="22">
        <v>0</v>
      </c>
      <c r="E74" s="22">
        <v>0</v>
      </c>
      <c r="F74" s="22">
        <v>0</v>
      </c>
      <c r="G74" s="45">
        <v>0</v>
      </c>
    </row>
    <row r="75" spans="2:7">
      <c r="B75" s="46"/>
      <c r="C75" s="26"/>
      <c r="D75" s="26">
        <v>0</v>
      </c>
      <c r="E75" s="26">
        <v>0</v>
      </c>
      <c r="F75" s="26">
        <v>0</v>
      </c>
      <c r="G75" s="47">
        <v>0</v>
      </c>
    </row>
    <row r="76" spans="2:7">
      <c r="B76" s="41"/>
      <c r="C76" s="18">
        <f>SUM(C71:C75)</f>
        <v>0</v>
      </c>
      <c r="D76" s="48">
        <v>0</v>
      </c>
      <c r="E76" s="49">
        <v>0</v>
      </c>
      <c r="F76" s="49">
        <v>0</v>
      </c>
      <c r="G76" s="50">
        <v>0</v>
      </c>
    </row>
    <row r="77" spans="2:7">
      <c r="B77" s="41"/>
      <c r="C77" s="51"/>
      <c r="D77" s="51"/>
      <c r="E77" s="51"/>
      <c r="F77" s="51"/>
      <c r="G77" s="51"/>
    </row>
    <row r="78" spans="2:7">
      <c r="B78" s="41"/>
      <c r="C78" s="51"/>
      <c r="D78" s="51"/>
      <c r="E78" s="51"/>
      <c r="F78" s="51"/>
      <c r="G78" s="51"/>
    </row>
    <row r="79" spans="2:7">
      <c r="B79" s="41"/>
      <c r="C79" s="51"/>
      <c r="D79" s="51"/>
      <c r="E79" s="51"/>
      <c r="F79" s="51"/>
      <c r="G79" s="51"/>
    </row>
    <row r="80" spans="2:7">
      <c r="B80" s="17" t="s">
        <v>52</v>
      </c>
      <c r="C80" s="18" t="s">
        <v>8</v>
      </c>
      <c r="D80" s="18" t="s">
        <v>9</v>
      </c>
      <c r="E80" s="18" t="s">
        <v>53</v>
      </c>
      <c r="F80" s="51"/>
      <c r="G80" s="51"/>
    </row>
    <row r="81" spans="2:7">
      <c r="B81" s="19" t="s">
        <v>54</v>
      </c>
      <c r="C81" s="45"/>
      <c r="D81" s="22">
        <v>0</v>
      </c>
      <c r="E81" s="22">
        <v>0</v>
      </c>
      <c r="F81" s="51"/>
      <c r="G81" s="51"/>
    </row>
    <row r="82" spans="2:7">
      <c r="B82" s="52" t="s">
        <v>44</v>
      </c>
      <c r="C82" s="45"/>
      <c r="D82" s="22">
        <v>0</v>
      </c>
      <c r="E82" s="22">
        <v>0</v>
      </c>
      <c r="F82" s="51"/>
      <c r="G82" s="51"/>
    </row>
    <row r="83" spans="2:7">
      <c r="B83" s="41"/>
      <c r="C83" s="18">
        <f>SUM(C81:C82)</f>
        <v>0</v>
      </c>
      <c r="D83" s="188"/>
      <c r="E83" s="189"/>
      <c r="F83" s="51"/>
      <c r="G83" s="51"/>
    </row>
    <row r="84" spans="2:7">
      <c r="B84" s="41"/>
      <c r="C84" s="51"/>
      <c r="D84" s="51"/>
      <c r="E84" s="51"/>
      <c r="F84" s="51"/>
      <c r="G84" s="51"/>
    </row>
    <row r="85" spans="2:7">
      <c r="B85" s="39"/>
    </row>
    <row r="86" spans="2:7">
      <c r="B86" s="15" t="s">
        <v>55</v>
      </c>
    </row>
    <row r="88" spans="2:7">
      <c r="B88" s="39"/>
    </row>
    <row r="89" spans="2:7">
      <c r="B89" s="17" t="s">
        <v>56</v>
      </c>
      <c r="C89" s="18" t="s">
        <v>57</v>
      </c>
      <c r="D89" s="18" t="s">
        <v>58</v>
      </c>
      <c r="E89" s="18" t="s">
        <v>59</v>
      </c>
      <c r="F89" s="18" t="s">
        <v>60</v>
      </c>
    </row>
    <row r="90" spans="2:7">
      <c r="B90" s="19" t="s">
        <v>61</v>
      </c>
      <c r="C90" s="53"/>
      <c r="D90" s="54"/>
      <c r="E90" s="54"/>
      <c r="F90" s="54">
        <v>0</v>
      </c>
    </row>
    <row r="91" spans="2:7">
      <c r="B91" s="23" t="s">
        <v>62</v>
      </c>
      <c r="C91" s="30">
        <v>119885225.09999999</v>
      </c>
      <c r="D91" s="30">
        <v>120748676.40000001</v>
      </c>
      <c r="E91" s="30">
        <v>863451.3</v>
      </c>
      <c r="F91" s="29"/>
    </row>
    <row r="92" spans="2:7">
      <c r="B92" s="23" t="s">
        <v>63</v>
      </c>
      <c r="C92" s="30">
        <v>135065564.53999999</v>
      </c>
      <c r="D92" s="30">
        <v>138588601.74000001</v>
      </c>
      <c r="E92" s="30">
        <v>3523037.2</v>
      </c>
      <c r="F92" s="29"/>
    </row>
    <row r="93" spans="2:7">
      <c r="B93" s="23" t="s">
        <v>64</v>
      </c>
      <c r="C93" s="30">
        <v>501304876.35000002</v>
      </c>
      <c r="D93" s="30">
        <v>501580453.80000001</v>
      </c>
      <c r="E93" s="30">
        <v>275577.45</v>
      </c>
      <c r="F93" s="29"/>
    </row>
    <row r="94" spans="2:7">
      <c r="B94" s="23" t="s">
        <v>65</v>
      </c>
      <c r="C94" s="30">
        <v>61767.87</v>
      </c>
      <c r="D94" s="30">
        <v>61767.87</v>
      </c>
      <c r="E94" s="30">
        <v>0</v>
      </c>
      <c r="F94" s="29"/>
    </row>
    <row r="95" spans="2:7">
      <c r="B95" s="23" t="s">
        <v>66</v>
      </c>
      <c r="C95" s="30">
        <v>19330449.120000001</v>
      </c>
      <c r="D95" s="30">
        <v>27350800.539999999</v>
      </c>
      <c r="E95" s="30">
        <v>8020351.4199999999</v>
      </c>
      <c r="F95" s="29"/>
    </row>
    <row r="96" spans="2:7">
      <c r="B96" s="23" t="s">
        <v>67</v>
      </c>
      <c r="C96" s="30">
        <v>28627.59</v>
      </c>
      <c r="D96" s="30">
        <v>0</v>
      </c>
      <c r="E96" s="30">
        <v>-28627.59</v>
      </c>
      <c r="F96" s="29"/>
    </row>
    <row r="97" spans="2:6" ht="15">
      <c r="B97" s="55"/>
      <c r="C97" s="30"/>
      <c r="D97" s="30"/>
      <c r="E97" s="30"/>
      <c r="F97" s="29">
        <v>0</v>
      </c>
    </row>
    <row r="98" spans="2:6">
      <c r="B98" s="21" t="s">
        <v>68</v>
      </c>
      <c r="C98" s="30"/>
      <c r="D98" s="30"/>
      <c r="E98" s="30"/>
      <c r="F98" s="29">
        <v>0</v>
      </c>
    </row>
    <row r="99" spans="2:6">
      <c r="B99" s="23" t="s">
        <v>69</v>
      </c>
      <c r="C99" s="30">
        <v>34094176.219999999</v>
      </c>
      <c r="D99" s="30">
        <v>35974027.219999999</v>
      </c>
      <c r="E99" s="30">
        <v>1879851</v>
      </c>
      <c r="F99" s="29"/>
    </row>
    <row r="100" spans="2:6">
      <c r="B100" s="23" t="s">
        <v>70</v>
      </c>
      <c r="C100" s="30">
        <v>28294392.829999998</v>
      </c>
      <c r="D100" s="30">
        <v>28294392.829999998</v>
      </c>
      <c r="E100" s="30">
        <v>0</v>
      </c>
      <c r="F100" s="29"/>
    </row>
    <row r="101" spans="2:6">
      <c r="B101" s="23" t="s">
        <v>71</v>
      </c>
      <c r="C101" s="30">
        <v>2319466.0299999998</v>
      </c>
      <c r="D101" s="30">
        <v>2319466.0299999998</v>
      </c>
      <c r="E101" s="30">
        <v>0</v>
      </c>
      <c r="F101" s="29"/>
    </row>
    <row r="102" spans="2:6">
      <c r="B102" s="23" t="s">
        <v>72</v>
      </c>
      <c r="C102" s="30">
        <v>87810141.760000005</v>
      </c>
      <c r="D102" s="30">
        <v>87810141.760000005</v>
      </c>
      <c r="E102" s="30">
        <v>0</v>
      </c>
      <c r="F102" s="29"/>
    </row>
    <row r="103" spans="2:6">
      <c r="B103" s="23" t="s">
        <v>73</v>
      </c>
      <c r="C103" s="30">
        <v>52364335.049999997</v>
      </c>
      <c r="D103" s="30">
        <v>52364335.049999997</v>
      </c>
      <c r="E103" s="30">
        <v>0</v>
      </c>
      <c r="F103" s="29"/>
    </row>
    <row r="104" spans="2:6">
      <c r="B104" s="23" t="s">
        <v>74</v>
      </c>
      <c r="C104" s="30">
        <v>8419470.25</v>
      </c>
      <c r="D104" s="30">
        <v>8419470.25</v>
      </c>
      <c r="E104" s="30">
        <v>0</v>
      </c>
      <c r="F104" s="29"/>
    </row>
    <row r="105" spans="2:6">
      <c r="B105" s="23" t="s">
        <v>75</v>
      </c>
      <c r="C105" s="30">
        <v>5233730.46</v>
      </c>
      <c r="D105" s="30">
        <v>5233730.46</v>
      </c>
      <c r="E105" s="30">
        <v>0</v>
      </c>
      <c r="F105" s="29"/>
    </row>
    <row r="106" spans="2:6">
      <c r="B106" s="23" t="s">
        <v>76</v>
      </c>
      <c r="C106" s="30">
        <v>16404305.35</v>
      </c>
      <c r="D106" s="30">
        <v>16404305.35</v>
      </c>
      <c r="E106" s="30">
        <v>0</v>
      </c>
      <c r="F106" s="29"/>
    </row>
    <row r="107" spans="2:6">
      <c r="B107" s="23" t="s">
        <v>77</v>
      </c>
      <c r="C107" s="30">
        <v>30342.86</v>
      </c>
      <c r="D107" s="30">
        <v>30342.86</v>
      </c>
      <c r="E107" s="30">
        <v>0</v>
      </c>
      <c r="F107" s="29"/>
    </row>
    <row r="108" spans="2:6">
      <c r="B108" s="23" t="s">
        <v>78</v>
      </c>
      <c r="C108" s="30">
        <v>1654222.46</v>
      </c>
      <c r="D108" s="30">
        <v>1654222.46</v>
      </c>
      <c r="E108" s="30">
        <v>0</v>
      </c>
      <c r="F108" s="29"/>
    </row>
    <row r="109" spans="2:6">
      <c r="B109" s="23" t="s">
        <v>79</v>
      </c>
      <c r="C109" s="30">
        <v>55895702.619999997</v>
      </c>
      <c r="D109" s="30">
        <v>55895702.619999997</v>
      </c>
      <c r="E109" s="30">
        <v>0</v>
      </c>
      <c r="F109" s="29"/>
    </row>
    <row r="110" spans="2:6">
      <c r="B110" s="23" t="s">
        <v>80</v>
      </c>
      <c r="C110" s="30">
        <v>24530665.789999999</v>
      </c>
      <c r="D110" s="30">
        <v>24530665.789999999</v>
      </c>
      <c r="E110" s="30">
        <v>0</v>
      </c>
      <c r="F110" s="29"/>
    </row>
    <row r="111" spans="2:6">
      <c r="B111" s="23" t="s">
        <v>81</v>
      </c>
      <c r="C111" s="30">
        <v>3326197.56</v>
      </c>
      <c r="D111" s="30">
        <v>3326197.56</v>
      </c>
      <c r="E111" s="30">
        <v>0</v>
      </c>
      <c r="F111" s="29"/>
    </row>
    <row r="112" spans="2:6">
      <c r="B112" s="23" t="s">
        <v>82</v>
      </c>
      <c r="C112" s="30">
        <v>4535.66</v>
      </c>
      <c r="D112" s="30">
        <v>4535.66</v>
      </c>
      <c r="E112" s="30">
        <v>0</v>
      </c>
      <c r="F112" s="29"/>
    </row>
    <row r="113" spans="2:6">
      <c r="B113" s="23" t="s">
        <v>83</v>
      </c>
      <c r="C113" s="30">
        <v>13392580.83</v>
      </c>
      <c r="D113" s="30">
        <v>13554602.67</v>
      </c>
      <c r="E113" s="30">
        <v>162021.84</v>
      </c>
      <c r="F113" s="29"/>
    </row>
    <row r="114" spans="2:6">
      <c r="B114" s="23" t="s">
        <v>84</v>
      </c>
      <c r="C114" s="30">
        <v>2308069.5699999998</v>
      </c>
      <c r="D114" s="30">
        <v>2308069.5699999998</v>
      </c>
      <c r="E114" s="30">
        <v>0</v>
      </c>
      <c r="F114" s="29"/>
    </row>
    <row r="115" spans="2:6">
      <c r="B115" s="23" t="s">
        <v>85</v>
      </c>
      <c r="C115" s="30">
        <v>12303007.6</v>
      </c>
      <c r="D115" s="30">
        <v>12303007.6</v>
      </c>
      <c r="E115" s="30">
        <v>0</v>
      </c>
      <c r="F115" s="29"/>
    </row>
    <row r="116" spans="2:6">
      <c r="B116" s="23" t="s">
        <v>86</v>
      </c>
      <c r="C116" s="30">
        <v>8680133</v>
      </c>
      <c r="D116" s="30">
        <v>8680133</v>
      </c>
      <c r="E116" s="30">
        <v>0</v>
      </c>
      <c r="F116" s="29"/>
    </row>
    <row r="117" spans="2:6">
      <c r="B117" s="23" t="s">
        <v>87</v>
      </c>
      <c r="C117" s="30">
        <v>41260.29</v>
      </c>
      <c r="D117" s="30">
        <v>41260.29</v>
      </c>
      <c r="E117" s="30">
        <v>0</v>
      </c>
      <c r="F117" s="29"/>
    </row>
    <row r="118" spans="2:6">
      <c r="B118" s="23" t="s">
        <v>88</v>
      </c>
      <c r="C118" s="30">
        <v>9413496.8300000001</v>
      </c>
      <c r="D118" s="30">
        <v>9818652.0299999993</v>
      </c>
      <c r="E118" s="30">
        <v>405155.2</v>
      </c>
      <c r="F118" s="29"/>
    </row>
    <row r="119" spans="2:6">
      <c r="B119" s="23" t="s">
        <v>89</v>
      </c>
      <c r="C119" s="30">
        <v>10664222.890000001</v>
      </c>
      <c r="D119" s="30">
        <v>10664222.890000001</v>
      </c>
      <c r="E119" s="30">
        <v>0</v>
      </c>
      <c r="F119" s="29"/>
    </row>
    <row r="120" spans="2:6">
      <c r="B120" s="23" t="s">
        <v>90</v>
      </c>
      <c r="C120" s="30">
        <v>114573.94</v>
      </c>
      <c r="D120" s="30">
        <v>114573.94</v>
      </c>
      <c r="E120" s="30">
        <v>0</v>
      </c>
      <c r="F120" s="29"/>
    </row>
    <row r="121" spans="2:6">
      <c r="B121" s="23" t="s">
        <v>91</v>
      </c>
      <c r="C121" s="30">
        <v>850312.03</v>
      </c>
      <c r="D121" s="30">
        <v>850312.03</v>
      </c>
      <c r="E121" s="30">
        <v>0</v>
      </c>
      <c r="F121" s="29"/>
    </row>
    <row r="122" spans="2:6">
      <c r="B122" s="23" t="s">
        <v>92</v>
      </c>
      <c r="C122" s="30">
        <v>838593.64</v>
      </c>
      <c r="D122" s="30">
        <v>838593.64</v>
      </c>
      <c r="E122" s="30">
        <v>0</v>
      </c>
      <c r="F122" s="29"/>
    </row>
    <row r="123" spans="2:6">
      <c r="B123" s="23" t="s">
        <v>93</v>
      </c>
      <c r="C123" s="30">
        <v>4036254.74</v>
      </c>
      <c r="D123" s="30">
        <v>4036254.74</v>
      </c>
      <c r="E123" s="30">
        <v>0</v>
      </c>
      <c r="F123" s="29"/>
    </row>
    <row r="124" spans="2:6">
      <c r="B124" s="23" t="s">
        <v>94</v>
      </c>
      <c r="C124" s="30">
        <v>151264.07</v>
      </c>
      <c r="D124" s="30">
        <v>151264.07</v>
      </c>
      <c r="E124" s="30">
        <v>0</v>
      </c>
      <c r="F124" s="29"/>
    </row>
    <row r="125" spans="2:6">
      <c r="B125" s="23" t="s">
        <v>95</v>
      </c>
      <c r="C125" s="30">
        <v>8897495.9700000007</v>
      </c>
      <c r="D125" s="30">
        <v>11766661.41</v>
      </c>
      <c r="E125" s="30">
        <v>2869165.44</v>
      </c>
      <c r="F125" s="29"/>
    </row>
    <row r="126" spans="2:6">
      <c r="B126" s="23" t="s">
        <v>96</v>
      </c>
      <c r="C126" s="30">
        <v>654323.49</v>
      </c>
      <c r="D126" s="30">
        <v>654323.49</v>
      </c>
      <c r="E126" s="30">
        <v>0</v>
      </c>
      <c r="F126" s="29"/>
    </row>
    <row r="127" spans="2:6">
      <c r="B127" s="23" t="s">
        <v>97</v>
      </c>
      <c r="C127" s="30">
        <v>1813141.06</v>
      </c>
      <c r="D127" s="30">
        <v>1945814.9</v>
      </c>
      <c r="E127" s="30">
        <v>132673.84</v>
      </c>
      <c r="F127" s="29"/>
    </row>
    <row r="128" spans="2:6">
      <c r="B128" s="23" t="s">
        <v>98</v>
      </c>
      <c r="C128" s="30">
        <v>3952424.25</v>
      </c>
      <c r="D128" s="30">
        <v>3952424.25</v>
      </c>
      <c r="E128" s="30">
        <v>0</v>
      </c>
      <c r="F128" s="29"/>
    </row>
    <row r="129" spans="2:6">
      <c r="B129" s="23" t="s">
        <v>99</v>
      </c>
      <c r="C129" s="30">
        <v>14047.03</v>
      </c>
      <c r="D129" s="30">
        <v>14047.03</v>
      </c>
      <c r="E129" s="30">
        <v>0</v>
      </c>
      <c r="F129" s="29"/>
    </row>
    <row r="130" spans="2:6">
      <c r="B130" s="23" t="s">
        <v>100</v>
      </c>
      <c r="C130" s="30">
        <v>850614.92</v>
      </c>
      <c r="D130" s="30">
        <v>850614.92</v>
      </c>
      <c r="E130" s="30">
        <v>0</v>
      </c>
      <c r="F130" s="29"/>
    </row>
    <row r="131" spans="2:6">
      <c r="B131" s="23"/>
      <c r="C131" s="30"/>
      <c r="D131" s="30"/>
      <c r="E131" s="30"/>
      <c r="F131" s="29"/>
    </row>
    <row r="132" spans="2:6">
      <c r="B132" s="23"/>
      <c r="C132" s="30"/>
      <c r="D132" s="30"/>
      <c r="E132" s="30"/>
      <c r="F132" s="29"/>
    </row>
    <row r="133" spans="2:6">
      <c r="B133" s="21" t="s">
        <v>101</v>
      </c>
      <c r="C133" s="30"/>
      <c r="D133" s="30"/>
      <c r="E133" s="30"/>
      <c r="F133" s="29">
        <v>0</v>
      </c>
    </row>
    <row r="134" spans="2:6">
      <c r="B134" s="23" t="s">
        <v>102</v>
      </c>
      <c r="C134" s="30">
        <v>-14181979.59</v>
      </c>
      <c r="D134" s="30">
        <v>-14181979.59</v>
      </c>
      <c r="E134" s="30">
        <v>0</v>
      </c>
      <c r="F134" s="29" t="s">
        <v>103</v>
      </c>
    </row>
    <row r="135" spans="2:6">
      <c r="B135" s="23" t="s">
        <v>104</v>
      </c>
      <c r="C135" s="30">
        <v>-14661571.640000001</v>
      </c>
      <c r="D135" s="30">
        <v>-14661571.640000001</v>
      </c>
      <c r="E135" s="30">
        <v>0</v>
      </c>
      <c r="F135" s="29" t="s">
        <v>103</v>
      </c>
    </row>
    <row r="136" spans="2:6">
      <c r="B136" s="23" t="s">
        <v>105</v>
      </c>
      <c r="C136" s="30">
        <v>-527814</v>
      </c>
      <c r="D136" s="30">
        <v>-527814</v>
      </c>
      <c r="E136" s="30">
        <v>0</v>
      </c>
      <c r="F136" s="29" t="s">
        <v>103</v>
      </c>
    </row>
    <row r="137" spans="2:6">
      <c r="B137" s="23" t="s">
        <v>106</v>
      </c>
      <c r="C137" s="30">
        <v>-796755.79</v>
      </c>
      <c r="D137" s="30">
        <v>-796755.79</v>
      </c>
      <c r="E137" s="30">
        <v>0</v>
      </c>
      <c r="F137" s="29" t="s">
        <v>103</v>
      </c>
    </row>
    <row r="138" spans="2:6">
      <c r="B138" s="23" t="s">
        <v>107</v>
      </c>
      <c r="C138" s="30">
        <v>-86570739.569999993</v>
      </c>
      <c r="D138" s="30">
        <v>-86570739.569999993</v>
      </c>
      <c r="E138" s="30">
        <v>0</v>
      </c>
      <c r="F138" s="29" t="s">
        <v>103</v>
      </c>
    </row>
    <row r="139" spans="2:6">
      <c r="B139" s="23" t="s">
        <v>108</v>
      </c>
      <c r="C139" s="30">
        <v>-6466828.1100000003</v>
      </c>
      <c r="D139" s="30">
        <v>-6466828.1100000003</v>
      </c>
      <c r="E139" s="30">
        <v>0</v>
      </c>
      <c r="F139" s="29" t="s">
        <v>103</v>
      </c>
    </row>
    <row r="140" spans="2:6">
      <c r="B140" s="23" t="s">
        <v>109</v>
      </c>
      <c r="C140" s="30">
        <v>-3523621.07</v>
      </c>
      <c r="D140" s="30">
        <v>-3523621.07</v>
      </c>
      <c r="E140" s="30">
        <v>0</v>
      </c>
      <c r="F140" s="29" t="s">
        <v>103</v>
      </c>
    </row>
    <row r="141" spans="2:6">
      <c r="B141" s="23" t="s">
        <v>110</v>
      </c>
      <c r="C141" s="30">
        <v>-3917</v>
      </c>
      <c r="D141" s="30">
        <v>-3917</v>
      </c>
      <c r="E141" s="30">
        <v>0</v>
      </c>
      <c r="F141" s="29" t="s">
        <v>103</v>
      </c>
    </row>
    <row r="142" spans="2:6">
      <c r="B142" s="23" t="s">
        <v>111</v>
      </c>
      <c r="C142" s="30">
        <v>-389597</v>
      </c>
      <c r="D142" s="30">
        <v>-389597</v>
      </c>
      <c r="E142" s="30">
        <v>0</v>
      </c>
      <c r="F142" s="29" t="s">
        <v>103</v>
      </c>
    </row>
    <row r="143" spans="2:6">
      <c r="B143" s="23" t="s">
        <v>112</v>
      </c>
      <c r="C143" s="30">
        <v>-38696844.189999998</v>
      </c>
      <c r="D143" s="30">
        <v>-38696844.189999998</v>
      </c>
      <c r="E143" s="30">
        <v>0</v>
      </c>
      <c r="F143" s="29" t="s">
        <v>103</v>
      </c>
    </row>
    <row r="144" spans="2:6">
      <c r="B144" s="23" t="s">
        <v>113</v>
      </c>
      <c r="C144" s="30">
        <v>-234753</v>
      </c>
      <c r="D144" s="30">
        <v>-234753</v>
      </c>
      <c r="E144" s="30">
        <v>0</v>
      </c>
      <c r="F144" s="29" t="s">
        <v>103</v>
      </c>
    </row>
    <row r="145" spans="2:6">
      <c r="B145" s="23" t="s">
        <v>114</v>
      </c>
      <c r="C145" s="30">
        <v>-2954281.96</v>
      </c>
      <c r="D145" s="30">
        <v>-2954281.96</v>
      </c>
      <c r="E145" s="30">
        <v>0</v>
      </c>
      <c r="F145" s="29" t="s">
        <v>103</v>
      </c>
    </row>
    <row r="146" spans="2:6">
      <c r="B146" s="23" t="s">
        <v>115</v>
      </c>
      <c r="C146" s="30">
        <v>-16893898.399999999</v>
      </c>
      <c r="D146" s="30">
        <v>-16893898.399999999</v>
      </c>
      <c r="E146" s="30">
        <v>0</v>
      </c>
      <c r="F146" s="29" t="s">
        <v>103</v>
      </c>
    </row>
    <row r="147" spans="2:6">
      <c r="B147" s="23" t="s">
        <v>116</v>
      </c>
      <c r="C147" s="30">
        <v>-16339</v>
      </c>
      <c r="D147" s="30">
        <v>-16339</v>
      </c>
      <c r="E147" s="30">
        <v>0</v>
      </c>
      <c r="F147" s="29" t="s">
        <v>103</v>
      </c>
    </row>
    <row r="148" spans="2:6">
      <c r="B148" s="23" t="s">
        <v>117</v>
      </c>
      <c r="C148" s="30">
        <v>-40197</v>
      </c>
      <c r="D148" s="30">
        <v>-40197</v>
      </c>
      <c r="E148" s="30">
        <v>0</v>
      </c>
      <c r="F148" s="29" t="s">
        <v>103</v>
      </c>
    </row>
    <row r="149" spans="2:6">
      <c r="B149" s="23" t="s">
        <v>118</v>
      </c>
      <c r="C149" s="30">
        <v>-9046975.8499999996</v>
      </c>
      <c r="D149" s="30">
        <v>-9046975.8499999996</v>
      </c>
      <c r="E149" s="30">
        <v>0</v>
      </c>
      <c r="F149" s="29" t="s">
        <v>103</v>
      </c>
    </row>
    <row r="150" spans="2:6">
      <c r="B150" s="23" t="s">
        <v>119</v>
      </c>
      <c r="C150" s="30">
        <v>-16515</v>
      </c>
      <c r="D150" s="30">
        <v>-16515</v>
      </c>
      <c r="E150" s="30">
        <v>0</v>
      </c>
      <c r="F150" s="29" t="s">
        <v>103</v>
      </c>
    </row>
    <row r="151" spans="2:6">
      <c r="B151" s="23" t="s">
        <v>120</v>
      </c>
      <c r="C151" s="30">
        <v>-913370.77</v>
      </c>
      <c r="D151" s="30">
        <v>-913370.77</v>
      </c>
      <c r="E151" s="30">
        <v>0</v>
      </c>
      <c r="F151" s="29" t="s">
        <v>103</v>
      </c>
    </row>
    <row r="152" spans="2:6">
      <c r="B152" s="23" t="s">
        <v>121</v>
      </c>
      <c r="C152" s="30">
        <v>-714599.72</v>
      </c>
      <c r="D152" s="30">
        <v>-714599.72</v>
      </c>
      <c r="E152" s="30">
        <v>0</v>
      </c>
      <c r="F152" s="29" t="s">
        <v>103</v>
      </c>
    </row>
    <row r="153" spans="2:6">
      <c r="B153" s="23" t="s">
        <v>122</v>
      </c>
      <c r="C153" s="30">
        <v>-1165684.25</v>
      </c>
      <c r="D153" s="30">
        <v>-1165684.25</v>
      </c>
      <c r="E153" s="30">
        <v>0</v>
      </c>
      <c r="F153" s="29" t="s">
        <v>103</v>
      </c>
    </row>
    <row r="154" spans="2:6">
      <c r="B154" s="23" t="s">
        <v>123</v>
      </c>
      <c r="C154" s="30">
        <v>-3504767.38</v>
      </c>
      <c r="D154" s="30">
        <v>-3504767.38</v>
      </c>
      <c r="E154" s="30">
        <v>0</v>
      </c>
      <c r="F154" s="29" t="s">
        <v>103</v>
      </c>
    </row>
    <row r="155" spans="2:6" ht="15">
      <c r="B155" s="56"/>
      <c r="C155" s="31"/>
      <c r="D155" s="57"/>
      <c r="E155" s="57"/>
      <c r="F155" s="31">
        <v>0</v>
      </c>
    </row>
    <row r="156" spans="2:6">
      <c r="C156" s="27">
        <f>SUM(C90:C155)</f>
        <v>973712961.33000004</v>
      </c>
      <c r="D156" s="27">
        <f>SUM(D90:D155)</f>
        <v>991815618.43000019</v>
      </c>
      <c r="E156" s="27">
        <f>SUM(E90:E155)</f>
        <v>18102657.100000001</v>
      </c>
      <c r="F156" s="58"/>
    </row>
    <row r="157" spans="2:6">
      <c r="D157" s="59"/>
      <c r="E157" s="59"/>
    </row>
    <row r="158" spans="2:6">
      <c r="D158" s="59"/>
      <c r="E158" s="59"/>
    </row>
    <row r="159" spans="2:6">
      <c r="B159" s="17" t="s">
        <v>124</v>
      </c>
      <c r="C159" s="18" t="s">
        <v>57</v>
      </c>
      <c r="D159" s="18" t="s">
        <v>58</v>
      </c>
      <c r="E159" s="18" t="s">
        <v>59</v>
      </c>
      <c r="F159" s="18" t="s">
        <v>60</v>
      </c>
    </row>
    <row r="160" spans="2:6">
      <c r="B160" s="19" t="s">
        <v>125</v>
      </c>
      <c r="C160" s="20"/>
      <c r="D160" s="20"/>
      <c r="E160" s="20"/>
      <c r="F160" s="20"/>
    </row>
    <row r="161" spans="2:6">
      <c r="B161" s="40" t="s">
        <v>44</v>
      </c>
      <c r="C161" s="22"/>
      <c r="D161" s="22"/>
      <c r="E161" s="22"/>
      <c r="F161" s="22"/>
    </row>
    <row r="162" spans="2:6">
      <c r="B162" s="21" t="s">
        <v>126</v>
      </c>
      <c r="C162" s="22"/>
      <c r="D162" s="22"/>
      <c r="E162" s="22"/>
      <c r="F162" s="22"/>
    </row>
    <row r="163" spans="2:6">
      <c r="B163" s="21"/>
      <c r="C163" s="22"/>
      <c r="D163" s="22"/>
      <c r="E163" s="22"/>
      <c r="F163" s="22"/>
    </row>
    <row r="164" spans="2:6">
      <c r="B164" s="21"/>
      <c r="C164" s="22"/>
      <c r="D164" s="22"/>
      <c r="E164" s="22"/>
      <c r="F164" s="22"/>
    </row>
    <row r="165" spans="2:6" ht="15">
      <c r="B165" s="56"/>
      <c r="C165" s="26"/>
      <c r="D165" s="26"/>
      <c r="E165" s="26"/>
      <c r="F165" s="26"/>
    </row>
    <row r="166" spans="2:6">
      <c r="C166" s="18">
        <f>SUM(C164:C165)</f>
        <v>0</v>
      </c>
      <c r="D166" s="18">
        <f>SUM(D164:D165)</f>
        <v>0</v>
      </c>
      <c r="E166" s="18">
        <f>SUM(E164:E165)</f>
        <v>0</v>
      </c>
      <c r="F166" s="58"/>
    </row>
    <row r="169" spans="2:6">
      <c r="B169" s="17" t="s">
        <v>127</v>
      </c>
      <c r="C169" s="18" t="s">
        <v>8</v>
      </c>
    </row>
    <row r="170" spans="2:6">
      <c r="B170" s="19" t="s">
        <v>128</v>
      </c>
      <c r="C170" s="20"/>
    </row>
    <row r="171" spans="2:6">
      <c r="B171" s="21"/>
      <c r="C171" s="22"/>
    </row>
    <row r="172" spans="2:6">
      <c r="B172" s="25"/>
      <c r="C172" s="26"/>
    </row>
    <row r="173" spans="2:6">
      <c r="C173" s="18">
        <f>SUM(C171:C172)</f>
        <v>0</v>
      </c>
    </row>
    <row r="174" spans="2:6" ht="15">
      <c r="B174"/>
    </row>
    <row r="176" spans="2:6">
      <c r="B176" s="60" t="s">
        <v>129</v>
      </c>
      <c r="C176" s="61" t="s">
        <v>8</v>
      </c>
      <c r="D176" s="62" t="s">
        <v>130</v>
      </c>
    </row>
    <row r="177" spans="2:6">
      <c r="B177" s="63"/>
      <c r="C177" s="64"/>
      <c r="D177" s="65"/>
    </row>
    <row r="178" spans="2:6">
      <c r="B178" s="66" t="s">
        <v>131</v>
      </c>
      <c r="C178" s="67">
        <v>82669.009999999995</v>
      </c>
      <c r="D178" s="68"/>
    </row>
    <row r="179" spans="2:6">
      <c r="B179" s="40"/>
      <c r="C179" s="69"/>
      <c r="D179" s="69"/>
    </row>
    <row r="180" spans="2:6">
      <c r="B180" s="70"/>
      <c r="C180" s="69"/>
      <c r="D180" s="69"/>
    </row>
    <row r="181" spans="2:6">
      <c r="B181" s="71"/>
      <c r="C181" s="72"/>
      <c r="D181" s="72"/>
    </row>
    <row r="182" spans="2:6">
      <c r="C182" s="73">
        <f>SUM(C178:C181)</f>
        <v>82669.009999999995</v>
      </c>
      <c r="D182" s="18"/>
    </row>
    <row r="186" spans="2:6">
      <c r="B186" s="11" t="s">
        <v>132</v>
      </c>
    </row>
    <row r="188" spans="2:6">
      <c r="B188" s="60" t="s">
        <v>133</v>
      </c>
      <c r="C188" s="61" t="s">
        <v>8</v>
      </c>
      <c r="D188" s="18" t="s">
        <v>26</v>
      </c>
      <c r="E188" s="18" t="s">
        <v>27</v>
      </c>
      <c r="F188" s="18" t="s">
        <v>28</v>
      </c>
    </row>
    <row r="189" spans="2:6">
      <c r="B189" s="19" t="s">
        <v>134</v>
      </c>
      <c r="C189" s="54"/>
      <c r="D189" s="54"/>
      <c r="E189" s="54"/>
      <c r="F189" s="54"/>
    </row>
    <row r="190" spans="2:6">
      <c r="B190" s="23" t="s">
        <v>135</v>
      </c>
      <c r="C190" s="30">
        <v>816004.19</v>
      </c>
      <c r="D190" s="30">
        <v>816004.19</v>
      </c>
      <c r="E190" s="30"/>
      <c r="F190" s="30"/>
    </row>
    <row r="191" spans="2:6">
      <c r="B191" s="23" t="s">
        <v>136</v>
      </c>
      <c r="C191" s="30">
        <v>6209989.2999999998</v>
      </c>
      <c r="D191" s="30">
        <v>6209989.2999999998</v>
      </c>
      <c r="E191" s="30"/>
      <c r="F191" s="30"/>
    </row>
    <row r="192" spans="2:6">
      <c r="B192" s="23" t="s">
        <v>137</v>
      </c>
      <c r="C192" s="30">
        <v>2206600.52</v>
      </c>
      <c r="D192" s="30">
        <v>2206600.52</v>
      </c>
      <c r="E192" s="30"/>
      <c r="F192" s="30"/>
    </row>
    <row r="193" spans="2:6">
      <c r="B193" s="23" t="s">
        <v>138</v>
      </c>
      <c r="C193" s="30">
        <v>92674.45</v>
      </c>
      <c r="D193" s="30">
        <v>92674.45</v>
      </c>
      <c r="E193" s="30"/>
      <c r="F193" s="30"/>
    </row>
    <row r="194" spans="2:6">
      <c r="B194" s="23" t="s">
        <v>139</v>
      </c>
      <c r="C194" s="30">
        <v>6940238.3300000001</v>
      </c>
      <c r="D194" s="30">
        <v>6940238.3300000001</v>
      </c>
      <c r="E194" s="30"/>
      <c r="F194" s="30"/>
    </row>
    <row r="195" spans="2:6">
      <c r="B195" s="23" t="s">
        <v>140</v>
      </c>
      <c r="C195" s="30">
        <v>84230.35</v>
      </c>
      <c r="D195" s="30">
        <v>84230.35</v>
      </c>
      <c r="E195" s="30"/>
      <c r="F195" s="30"/>
    </row>
    <row r="196" spans="2:6">
      <c r="B196" s="23" t="s">
        <v>141</v>
      </c>
      <c r="C196" s="30">
        <v>-0.66</v>
      </c>
      <c r="D196" s="30">
        <v>-0.66</v>
      </c>
      <c r="E196" s="30"/>
      <c r="F196" s="30"/>
    </row>
    <row r="197" spans="2:6">
      <c r="B197" s="23" t="s">
        <v>142</v>
      </c>
      <c r="C197" s="30">
        <v>6968.93</v>
      </c>
      <c r="D197" s="30">
        <v>6968.93</v>
      </c>
      <c r="E197" s="30"/>
      <c r="F197" s="30"/>
    </row>
    <row r="198" spans="2:6">
      <c r="B198" s="23" t="s">
        <v>143</v>
      </c>
      <c r="C198" s="30">
        <v>695.69</v>
      </c>
      <c r="D198" s="30">
        <v>695.69</v>
      </c>
      <c r="E198" s="30"/>
      <c r="F198" s="30"/>
    </row>
    <row r="199" spans="2:6">
      <c r="B199" s="23" t="s">
        <v>144</v>
      </c>
      <c r="C199" s="30">
        <v>0.98</v>
      </c>
      <c r="D199" s="30">
        <v>0.98</v>
      </c>
      <c r="E199" s="30"/>
      <c r="F199" s="30"/>
    </row>
    <row r="200" spans="2:6">
      <c r="B200" s="23" t="s">
        <v>145</v>
      </c>
      <c r="C200" s="30">
        <v>1201346.92</v>
      </c>
      <c r="D200" s="30">
        <v>1201346.92</v>
      </c>
      <c r="E200" s="30"/>
      <c r="F200" s="30"/>
    </row>
    <row r="201" spans="2:6">
      <c r="B201" s="23" t="s">
        <v>146</v>
      </c>
      <c r="C201" s="30">
        <v>910762.61</v>
      </c>
      <c r="D201" s="30">
        <v>910762.61</v>
      </c>
      <c r="E201" s="30"/>
      <c r="F201" s="30"/>
    </row>
    <row r="202" spans="2:6">
      <c r="B202" s="23" t="s">
        <v>147</v>
      </c>
      <c r="C202" s="30">
        <v>13.94</v>
      </c>
      <c r="D202" s="30">
        <v>13.94</v>
      </c>
      <c r="E202" s="30"/>
      <c r="F202" s="30"/>
    </row>
    <row r="203" spans="2:6">
      <c r="B203" s="23" t="s">
        <v>148</v>
      </c>
      <c r="C203" s="30">
        <v>-13.94</v>
      </c>
      <c r="D203" s="30">
        <v>-13.94</v>
      </c>
      <c r="E203" s="30"/>
      <c r="F203" s="30"/>
    </row>
    <row r="204" spans="2:6">
      <c r="B204" s="23" t="s">
        <v>149</v>
      </c>
      <c r="C204" s="30">
        <v>23069234.640000001</v>
      </c>
      <c r="D204" s="30">
        <v>23069234.640000001</v>
      </c>
      <c r="E204" s="30"/>
      <c r="F204" s="30"/>
    </row>
    <row r="205" spans="2:6">
      <c r="B205" s="23" t="s">
        <v>150</v>
      </c>
      <c r="C205" s="30">
        <v>21847727.629999999</v>
      </c>
      <c r="D205" s="30">
        <v>21847727.629999999</v>
      </c>
      <c r="E205" s="30"/>
      <c r="F205" s="30"/>
    </row>
    <row r="206" spans="2:6">
      <c r="B206" s="23" t="s">
        <v>151</v>
      </c>
      <c r="C206" s="30">
        <v>21222.25</v>
      </c>
      <c r="D206" s="30">
        <v>21222.25</v>
      </c>
      <c r="E206" s="30"/>
      <c r="F206" s="30"/>
    </row>
    <row r="207" spans="2:6">
      <c r="B207" s="23" t="s">
        <v>152</v>
      </c>
      <c r="C207" s="30">
        <v>36258</v>
      </c>
      <c r="D207" s="30">
        <v>36258</v>
      </c>
      <c r="E207" s="30"/>
      <c r="F207" s="30"/>
    </row>
    <row r="208" spans="2:6">
      <c r="B208" s="23" t="s">
        <v>153</v>
      </c>
      <c r="C208" s="30">
        <v>2943833.57</v>
      </c>
      <c r="D208" s="30">
        <v>2943833.57</v>
      </c>
      <c r="E208" s="30"/>
      <c r="F208" s="30"/>
    </row>
    <row r="209" spans="2:6">
      <c r="B209" s="23" t="s">
        <v>154</v>
      </c>
      <c r="C209" s="30">
        <v>2914.98</v>
      </c>
      <c r="D209" s="30">
        <v>2914.98</v>
      </c>
      <c r="E209" s="30"/>
      <c r="F209" s="30"/>
    </row>
    <row r="210" spans="2:6">
      <c r="B210" s="23" t="s">
        <v>155</v>
      </c>
      <c r="C210" s="30">
        <v>0.1</v>
      </c>
      <c r="D210" s="30">
        <v>0.1</v>
      </c>
      <c r="E210" s="30"/>
      <c r="F210" s="30"/>
    </row>
    <row r="211" spans="2:6">
      <c r="B211" s="23" t="s">
        <v>156</v>
      </c>
      <c r="C211" s="30">
        <v>2802.01</v>
      </c>
      <c r="D211" s="30">
        <v>2802.01</v>
      </c>
      <c r="E211" s="30"/>
      <c r="F211" s="30"/>
    </row>
    <row r="212" spans="2:6">
      <c r="B212" s="23" t="s">
        <v>157</v>
      </c>
      <c r="C212" s="30">
        <v>186431.76</v>
      </c>
      <c r="D212" s="30">
        <v>186431.76</v>
      </c>
      <c r="E212" s="30"/>
      <c r="F212" s="30"/>
    </row>
    <row r="213" spans="2:6">
      <c r="B213" s="23" t="s">
        <v>158</v>
      </c>
      <c r="C213" s="30">
        <v>4.92</v>
      </c>
      <c r="D213" s="30">
        <v>4.92</v>
      </c>
      <c r="E213" s="30"/>
      <c r="F213" s="30"/>
    </row>
    <row r="214" spans="2:6">
      <c r="B214" s="23" t="s">
        <v>159</v>
      </c>
      <c r="C214" s="30">
        <v>25219.13</v>
      </c>
      <c r="D214" s="30">
        <v>25219.13</v>
      </c>
      <c r="E214" s="30"/>
      <c r="F214" s="30"/>
    </row>
    <row r="215" spans="2:6">
      <c r="B215" s="23" t="s">
        <v>160</v>
      </c>
      <c r="C215" s="30">
        <v>37107.910000000003</v>
      </c>
      <c r="D215" s="30">
        <v>37107.910000000003</v>
      </c>
      <c r="E215" s="30"/>
      <c r="F215" s="30"/>
    </row>
    <row r="216" spans="2:6">
      <c r="B216" s="23" t="s">
        <v>161</v>
      </c>
      <c r="C216" s="30">
        <v>268182.59999999998</v>
      </c>
      <c r="D216" s="30">
        <v>268182.59999999998</v>
      </c>
      <c r="E216" s="30"/>
      <c r="F216" s="30"/>
    </row>
    <row r="217" spans="2:6">
      <c r="B217" s="23" t="s">
        <v>162</v>
      </c>
      <c r="C217" s="30">
        <v>207019.21</v>
      </c>
      <c r="D217" s="30">
        <v>207019.21</v>
      </c>
      <c r="E217" s="30"/>
      <c r="F217" s="30"/>
    </row>
    <row r="218" spans="2:6">
      <c r="B218" s="23" t="s">
        <v>163</v>
      </c>
      <c r="C218" s="30">
        <v>166336.66</v>
      </c>
      <c r="D218" s="30">
        <v>166336.66</v>
      </c>
      <c r="E218" s="30"/>
      <c r="F218" s="30"/>
    </row>
    <row r="219" spans="2:6">
      <c r="B219" s="23" t="s">
        <v>164</v>
      </c>
      <c r="C219" s="30">
        <v>1500</v>
      </c>
      <c r="D219" s="30">
        <v>1500</v>
      </c>
      <c r="E219" s="30"/>
      <c r="F219" s="30"/>
    </row>
    <row r="220" spans="2:6">
      <c r="B220" s="23"/>
      <c r="C220" s="30"/>
      <c r="D220" s="30"/>
      <c r="E220" s="30"/>
      <c r="F220" s="30"/>
    </row>
    <row r="221" spans="2:6">
      <c r="B221" s="25"/>
      <c r="C221" s="57"/>
      <c r="D221" s="57"/>
      <c r="E221" s="57"/>
      <c r="F221" s="57"/>
    </row>
    <row r="222" spans="2:6">
      <c r="C222" s="74">
        <f>SUM(C190:C221)</f>
        <v>67285306.979999989</v>
      </c>
      <c r="D222" s="74">
        <f>SUM(D190:D221)</f>
        <v>67285306.979999989</v>
      </c>
      <c r="E222" s="74">
        <f>SUM(E190:E221)</f>
        <v>0</v>
      </c>
      <c r="F222" s="74">
        <f>SUM(F190:F221)</f>
        <v>0</v>
      </c>
    </row>
    <row r="226" spans="2:5">
      <c r="B226" s="60" t="s">
        <v>165</v>
      </c>
      <c r="C226" s="61" t="s">
        <v>8</v>
      </c>
      <c r="D226" s="18" t="s">
        <v>166</v>
      </c>
      <c r="E226" s="18" t="s">
        <v>130</v>
      </c>
    </row>
    <row r="227" spans="2:5">
      <c r="B227" s="75" t="s">
        <v>167</v>
      </c>
      <c r="C227" s="76"/>
      <c r="D227" s="77"/>
      <c r="E227" s="78"/>
    </row>
    <row r="228" spans="2:5">
      <c r="B228" s="79" t="s">
        <v>44</v>
      </c>
      <c r="C228" s="80"/>
      <c r="D228" s="81"/>
      <c r="E228" s="82"/>
    </row>
    <row r="229" spans="2:5">
      <c r="B229" s="83"/>
      <c r="C229" s="84"/>
      <c r="D229" s="85"/>
      <c r="E229" s="86"/>
    </row>
    <row r="230" spans="2:5">
      <c r="C230" s="18">
        <f>SUM(C228:C229)</f>
        <v>0</v>
      </c>
      <c r="D230" s="179"/>
      <c r="E230" s="180"/>
    </row>
    <row r="233" spans="2:5" ht="25.5">
      <c r="B233" s="87" t="s">
        <v>168</v>
      </c>
      <c r="C233" s="88" t="s">
        <v>8</v>
      </c>
      <c r="D233" s="18" t="s">
        <v>166</v>
      </c>
      <c r="E233" s="89" t="s">
        <v>130</v>
      </c>
    </row>
    <row r="234" spans="2:5">
      <c r="B234" s="44" t="s">
        <v>169</v>
      </c>
      <c r="C234" s="90"/>
      <c r="D234" s="82"/>
      <c r="E234" s="91"/>
    </row>
    <row r="235" spans="2:5">
      <c r="B235" s="92" t="s">
        <v>170</v>
      </c>
      <c r="C235" s="90">
        <v>0.3</v>
      </c>
      <c r="D235" s="82"/>
      <c r="E235" s="91"/>
    </row>
    <row r="236" spans="2:5">
      <c r="B236" s="44" t="s">
        <v>171</v>
      </c>
      <c r="C236" s="92"/>
      <c r="D236" s="82"/>
      <c r="E236" s="91"/>
    </row>
    <row r="237" spans="2:5">
      <c r="B237" s="92" t="s">
        <v>172</v>
      </c>
      <c r="C237" s="90">
        <v>1548.45</v>
      </c>
      <c r="D237" s="82"/>
      <c r="E237" s="91"/>
    </row>
    <row r="238" spans="2:5">
      <c r="B238" s="83"/>
      <c r="C238" s="83"/>
      <c r="D238" s="86"/>
      <c r="E238" s="93"/>
    </row>
    <row r="239" spans="2:5">
      <c r="C239" s="32">
        <v>1572.74</v>
      </c>
      <c r="D239" s="181"/>
      <c r="E239" s="182"/>
    </row>
    <row r="240" spans="2:5" ht="15">
      <c r="B240"/>
    </row>
    <row r="242" spans="2:5">
      <c r="B242" s="60" t="s">
        <v>173</v>
      </c>
      <c r="C242" s="61" t="s">
        <v>8</v>
      </c>
      <c r="D242" s="18" t="s">
        <v>166</v>
      </c>
      <c r="E242" s="18" t="s">
        <v>130</v>
      </c>
    </row>
    <row r="243" spans="2:5">
      <c r="B243" s="75" t="s">
        <v>174</v>
      </c>
      <c r="C243" s="76"/>
      <c r="D243" s="77"/>
      <c r="E243" s="78"/>
    </row>
    <row r="244" spans="2:5">
      <c r="B244" s="79" t="s">
        <v>44</v>
      </c>
      <c r="C244" s="80"/>
      <c r="D244" s="81"/>
      <c r="E244" s="82"/>
    </row>
    <row r="245" spans="2:5">
      <c r="B245" s="83"/>
      <c r="C245" s="84"/>
      <c r="D245" s="85"/>
      <c r="E245" s="86"/>
    </row>
    <row r="246" spans="2:5">
      <c r="C246" s="18">
        <f>SUM(C244:C245)</f>
        <v>0</v>
      </c>
      <c r="D246" s="179"/>
      <c r="E246" s="180"/>
    </row>
    <row r="249" spans="2:5">
      <c r="B249" s="60" t="s">
        <v>175</v>
      </c>
      <c r="C249" s="61" t="s">
        <v>8</v>
      </c>
      <c r="D249" s="94" t="s">
        <v>166</v>
      </c>
      <c r="E249" s="94" t="s">
        <v>48</v>
      </c>
    </row>
    <row r="250" spans="2:5">
      <c r="B250" s="75" t="s">
        <v>176</v>
      </c>
      <c r="C250" s="20"/>
      <c r="D250" s="20">
        <v>0</v>
      </c>
      <c r="E250" s="20">
        <v>0</v>
      </c>
    </row>
    <row r="251" spans="2:5">
      <c r="B251" s="23" t="s">
        <v>177</v>
      </c>
      <c r="C251" s="24">
        <v>10581</v>
      </c>
      <c r="D251" s="22">
        <v>0</v>
      </c>
      <c r="E251" s="22">
        <v>0</v>
      </c>
    </row>
    <row r="252" spans="2:5">
      <c r="B252" s="25"/>
      <c r="C252" s="95"/>
      <c r="D252" s="95">
        <v>0</v>
      </c>
      <c r="E252" s="95">
        <v>0</v>
      </c>
    </row>
    <row r="253" spans="2:5">
      <c r="C253" s="27">
        <f>SUM(C251:C252)</f>
        <v>10581</v>
      </c>
      <c r="D253" s="179"/>
      <c r="E253" s="180"/>
    </row>
    <row r="257" spans="2:5">
      <c r="B257" s="11" t="s">
        <v>178</v>
      </c>
    </row>
    <row r="258" spans="2:5">
      <c r="B258" s="11"/>
    </row>
    <row r="259" spans="2:5">
      <c r="B259" s="11" t="s">
        <v>179</v>
      </c>
    </row>
    <row r="261" spans="2:5">
      <c r="B261" s="96" t="s">
        <v>180</v>
      </c>
      <c r="C261" s="97" t="s">
        <v>8</v>
      </c>
      <c r="D261" s="18" t="s">
        <v>181</v>
      </c>
      <c r="E261" s="18" t="s">
        <v>48</v>
      </c>
    </row>
    <row r="262" spans="2:5">
      <c r="B262" s="19" t="s">
        <v>182</v>
      </c>
      <c r="C262" s="54"/>
      <c r="D262" s="54"/>
      <c r="E262" s="54"/>
    </row>
    <row r="263" spans="2:5">
      <c r="B263" s="23" t="s">
        <v>183</v>
      </c>
      <c r="C263" s="30">
        <v>5500</v>
      </c>
      <c r="D263" s="29"/>
      <c r="E263" s="29"/>
    </row>
    <row r="264" spans="2:5">
      <c r="B264" s="23" t="s">
        <v>184</v>
      </c>
      <c r="C264" s="30">
        <v>20612</v>
      </c>
      <c r="D264" s="29"/>
      <c r="E264" s="29"/>
    </row>
    <row r="265" spans="2:5">
      <c r="B265" s="23" t="s">
        <v>185</v>
      </c>
      <c r="C265" s="30">
        <v>32330684</v>
      </c>
      <c r="D265" s="29"/>
      <c r="E265" s="29"/>
    </row>
    <row r="266" spans="2:5">
      <c r="B266" s="23" t="s">
        <v>186</v>
      </c>
      <c r="C266" s="30">
        <v>655248</v>
      </c>
      <c r="D266" s="29"/>
      <c r="E266" s="29"/>
    </row>
    <row r="267" spans="2:5">
      <c r="B267" s="23" t="s">
        <v>187</v>
      </c>
      <c r="C267" s="30">
        <v>3410007</v>
      </c>
      <c r="D267" s="29"/>
      <c r="E267" s="29"/>
    </row>
    <row r="268" spans="2:5">
      <c r="B268" s="23" t="s">
        <v>188</v>
      </c>
      <c r="C268" s="30">
        <v>309098</v>
      </c>
      <c r="D268" s="29"/>
      <c r="E268" s="29"/>
    </row>
    <row r="269" spans="2:5">
      <c r="B269" s="23" t="s">
        <v>189</v>
      </c>
      <c r="C269" s="30">
        <v>260957.55</v>
      </c>
      <c r="D269" s="29"/>
      <c r="E269" s="29"/>
    </row>
    <row r="270" spans="2:5">
      <c r="B270" s="23"/>
      <c r="C270" s="30"/>
      <c r="D270" s="29"/>
      <c r="E270" s="29"/>
    </row>
    <row r="271" spans="2:5" ht="25.5">
      <c r="B271" s="98" t="s">
        <v>190</v>
      </c>
      <c r="C271" s="29"/>
      <c r="D271" s="29"/>
      <c r="E271" s="29"/>
    </row>
    <row r="272" spans="2:5">
      <c r="B272" s="23" t="s">
        <v>191</v>
      </c>
      <c r="C272" s="30">
        <v>6874438.7999999998</v>
      </c>
      <c r="D272" s="29"/>
      <c r="E272" s="29"/>
    </row>
    <row r="273" spans="2:5">
      <c r="B273" s="23" t="s">
        <v>192</v>
      </c>
      <c r="C273" s="30">
        <v>6593590.4699999997</v>
      </c>
      <c r="D273" s="29"/>
      <c r="E273" s="29"/>
    </row>
    <row r="274" spans="2:5">
      <c r="B274" s="23" t="s">
        <v>193</v>
      </c>
      <c r="C274" s="30">
        <v>2491400.8199999998</v>
      </c>
      <c r="D274" s="29"/>
      <c r="E274" s="29"/>
    </row>
    <row r="275" spans="2:5">
      <c r="B275" s="23" t="s">
        <v>194</v>
      </c>
      <c r="C275" s="30">
        <v>682933777</v>
      </c>
      <c r="D275" s="29"/>
      <c r="E275" s="29"/>
    </row>
    <row r="276" spans="2:5">
      <c r="B276" s="23" t="s">
        <v>195</v>
      </c>
      <c r="C276" s="30">
        <v>23446648.120000001</v>
      </c>
      <c r="D276" s="29"/>
      <c r="E276" s="29"/>
    </row>
    <row r="277" spans="2:5">
      <c r="B277" s="23" t="s">
        <v>196</v>
      </c>
      <c r="C277" s="30">
        <v>54672510.619999997</v>
      </c>
      <c r="D277" s="29"/>
      <c r="E277" s="29"/>
    </row>
    <row r="278" spans="2:5">
      <c r="B278" s="23" t="s">
        <v>197</v>
      </c>
      <c r="C278" s="30">
        <v>1186731.3</v>
      </c>
      <c r="D278" s="29"/>
      <c r="E278" s="29"/>
    </row>
    <row r="279" spans="2:5">
      <c r="B279" s="23" t="s">
        <v>198</v>
      </c>
      <c r="C279" s="30">
        <v>452544.1</v>
      </c>
      <c r="D279" s="29"/>
      <c r="E279" s="29"/>
    </row>
    <row r="280" spans="2:5">
      <c r="B280" s="23"/>
      <c r="C280" s="30"/>
      <c r="D280" s="29"/>
      <c r="E280" s="29"/>
    </row>
    <row r="281" spans="2:5">
      <c r="B281" s="25"/>
      <c r="C281" s="31"/>
      <c r="D281" s="31"/>
      <c r="E281" s="31"/>
    </row>
    <row r="282" spans="2:5">
      <c r="C282" s="74">
        <f>SUM(C263:C281)</f>
        <v>815643747.77999997</v>
      </c>
      <c r="D282" s="179"/>
      <c r="E282" s="180"/>
    </row>
    <row r="285" spans="2:5">
      <c r="B285" s="96" t="s">
        <v>199</v>
      </c>
      <c r="C285" s="97" t="s">
        <v>8</v>
      </c>
      <c r="D285" s="18" t="s">
        <v>181</v>
      </c>
      <c r="E285" s="18" t="s">
        <v>48</v>
      </c>
    </row>
    <row r="286" spans="2:5" ht="25.5">
      <c r="B286" s="99" t="s">
        <v>200</v>
      </c>
      <c r="C286" s="54"/>
      <c r="D286" s="54"/>
      <c r="E286" s="54"/>
    </row>
    <row r="287" spans="2:5">
      <c r="B287" s="100" t="s">
        <v>201</v>
      </c>
      <c r="C287" s="30">
        <v>2579153.5299999998</v>
      </c>
      <c r="D287" s="29"/>
      <c r="E287" s="29"/>
    </row>
    <row r="288" spans="2:5">
      <c r="B288" s="100"/>
      <c r="C288" s="30"/>
      <c r="D288" s="29"/>
      <c r="E288" s="29"/>
    </row>
    <row r="289" spans="2:5">
      <c r="B289" s="25"/>
      <c r="C289" s="31"/>
      <c r="D289" s="31"/>
      <c r="E289" s="31"/>
    </row>
    <row r="290" spans="2:5">
      <c r="C290" s="32">
        <f>SUM(C287:C289)</f>
        <v>2579153.5299999998</v>
      </c>
      <c r="D290" s="179"/>
      <c r="E290" s="180"/>
    </row>
    <row r="294" spans="2:5">
      <c r="B294" s="11" t="s">
        <v>202</v>
      </c>
    </row>
    <row r="296" spans="2:5">
      <c r="B296" s="96" t="s">
        <v>203</v>
      </c>
      <c r="C296" s="97" t="s">
        <v>8</v>
      </c>
      <c r="D296" s="18" t="s">
        <v>204</v>
      </c>
      <c r="E296" s="18" t="s">
        <v>205</v>
      </c>
    </row>
    <row r="297" spans="2:5">
      <c r="B297" s="19" t="s">
        <v>206</v>
      </c>
      <c r="C297" s="54"/>
      <c r="D297" s="54"/>
      <c r="E297" s="54">
        <v>0</v>
      </c>
    </row>
    <row r="298" spans="2:5" ht="51">
      <c r="B298" s="101" t="s">
        <v>207</v>
      </c>
      <c r="C298" s="102">
        <v>117736143.81999999</v>
      </c>
      <c r="D298" s="103">
        <v>0.6811301440370453</v>
      </c>
      <c r="E298" s="104" t="s">
        <v>208</v>
      </c>
    </row>
    <row r="299" spans="2:5">
      <c r="B299" s="101" t="s">
        <v>209</v>
      </c>
      <c r="C299" s="102">
        <v>1415127.67</v>
      </c>
      <c r="D299" s="103">
        <v>8.186832712743999E-3</v>
      </c>
      <c r="E299" s="104"/>
    </row>
    <row r="300" spans="2:5">
      <c r="B300" s="101" t="s">
        <v>210</v>
      </c>
      <c r="C300" s="102">
        <v>24628.02</v>
      </c>
      <c r="D300" s="103">
        <v>1.4247864984939026E-4</v>
      </c>
      <c r="E300" s="104"/>
    </row>
    <row r="301" spans="2:5">
      <c r="B301" s="101" t="s">
        <v>211</v>
      </c>
      <c r="C301" s="102">
        <v>37874.89</v>
      </c>
      <c r="D301" s="103">
        <v>2.1911478025412408E-4</v>
      </c>
      <c r="E301" s="104"/>
    </row>
    <row r="302" spans="2:5">
      <c r="B302" s="101" t="s">
        <v>212</v>
      </c>
      <c r="C302" s="102">
        <v>1183299.47</v>
      </c>
      <c r="D302" s="103">
        <v>6.8456542934876236E-3</v>
      </c>
      <c r="E302" s="104"/>
    </row>
    <row r="303" spans="2:5">
      <c r="B303" s="101" t="s">
        <v>213</v>
      </c>
      <c r="C303" s="102">
        <v>15649206.359999999</v>
      </c>
      <c r="D303" s="103">
        <v>9.0534188025967618E-2</v>
      </c>
      <c r="E303" s="104"/>
    </row>
    <row r="304" spans="2:5">
      <c r="B304" s="101" t="s">
        <v>214</v>
      </c>
      <c r="C304" s="102">
        <v>6505948.5599999996</v>
      </c>
      <c r="D304" s="103">
        <v>3.763837965124215E-2</v>
      </c>
      <c r="E304" s="104"/>
    </row>
    <row r="305" spans="2:5">
      <c r="B305" s="101" t="s">
        <v>215</v>
      </c>
      <c r="C305" s="102">
        <v>2602397.02</v>
      </c>
      <c r="D305" s="103">
        <v>1.5055453657325139E-2</v>
      </c>
      <c r="E305" s="104"/>
    </row>
    <row r="306" spans="2:5">
      <c r="B306" s="101" t="s">
        <v>216</v>
      </c>
      <c r="C306" s="102">
        <v>7850968.1600000001</v>
      </c>
      <c r="D306" s="103">
        <v>4.5419621368155125E-2</v>
      </c>
      <c r="E306" s="104"/>
    </row>
    <row r="307" spans="2:5">
      <c r="B307" s="101" t="s">
        <v>217</v>
      </c>
      <c r="C307" s="102">
        <v>980290.57</v>
      </c>
      <c r="D307" s="103">
        <v>5.6712020241046247E-3</v>
      </c>
      <c r="E307" s="104"/>
    </row>
    <row r="308" spans="2:5">
      <c r="B308" s="101" t="s">
        <v>218</v>
      </c>
      <c r="C308" s="102">
        <v>6807192.4900000002</v>
      </c>
      <c r="D308" s="103">
        <v>3.9381143723291968E-2</v>
      </c>
      <c r="E308" s="104"/>
    </row>
    <row r="309" spans="2:5">
      <c r="B309" s="101" t="s">
        <v>219</v>
      </c>
      <c r="C309" s="102">
        <v>61399.08</v>
      </c>
      <c r="D309" s="103">
        <v>3.5520752461605526E-4</v>
      </c>
      <c r="E309" s="104"/>
    </row>
    <row r="310" spans="2:5">
      <c r="B310" s="101" t="s">
        <v>220</v>
      </c>
      <c r="C310" s="102">
        <v>4094.32</v>
      </c>
      <c r="D310" s="103">
        <v>2.3686564557416939E-5</v>
      </c>
      <c r="E310" s="104"/>
    </row>
    <row r="311" spans="2:5">
      <c r="B311" s="101" t="s">
        <v>221</v>
      </c>
      <c r="C311" s="102">
        <v>1938</v>
      </c>
      <c r="D311" s="103">
        <v>1.1211767060775423E-5</v>
      </c>
      <c r="E311" s="104"/>
    </row>
    <row r="312" spans="2:5">
      <c r="B312" s="101" t="s">
        <v>222</v>
      </c>
      <c r="C312" s="102">
        <v>946</v>
      </c>
      <c r="D312" s="103">
        <v>5.4728233433919247E-6</v>
      </c>
      <c r="E312" s="104"/>
    </row>
    <row r="313" spans="2:5">
      <c r="B313" s="101" t="s">
        <v>223</v>
      </c>
      <c r="C313" s="102">
        <v>878</v>
      </c>
      <c r="D313" s="103">
        <v>5.0794280079261201E-6</v>
      </c>
      <c r="E313" s="104"/>
    </row>
    <row r="314" spans="2:5">
      <c r="B314" s="101" t="s">
        <v>224</v>
      </c>
      <c r="C314" s="102">
        <v>603.99</v>
      </c>
      <c r="D314" s="103">
        <v>3.4942183627645758E-6</v>
      </c>
      <c r="E314" s="104"/>
    </row>
    <row r="315" spans="2:5">
      <c r="B315" s="101" t="s">
        <v>225</v>
      </c>
      <c r="C315" s="102">
        <v>673536.97</v>
      </c>
      <c r="D315" s="103">
        <v>3.8965632685554613E-3</v>
      </c>
      <c r="E315" s="104"/>
    </row>
    <row r="316" spans="2:5">
      <c r="B316" s="101" t="s">
        <v>226</v>
      </c>
      <c r="C316" s="102">
        <v>807.17</v>
      </c>
      <c r="D316" s="103">
        <v>4.6696604842343128E-6</v>
      </c>
      <c r="E316" s="104"/>
    </row>
    <row r="317" spans="2:5">
      <c r="B317" s="101" t="s">
        <v>227</v>
      </c>
      <c r="C317" s="102">
        <v>330</v>
      </c>
      <c r="D317" s="103">
        <v>1.9091244221134621E-6</v>
      </c>
      <c r="E317" s="104"/>
    </row>
    <row r="318" spans="2:5">
      <c r="B318" s="101" t="s">
        <v>228</v>
      </c>
      <c r="C318" s="102">
        <v>307.99</v>
      </c>
      <c r="D318" s="103">
        <v>1.7817916083840158E-6</v>
      </c>
      <c r="E318" s="104"/>
    </row>
    <row r="319" spans="2:5">
      <c r="B319" s="101" t="s">
        <v>229</v>
      </c>
      <c r="C319" s="102">
        <v>724</v>
      </c>
      <c r="D319" s="103">
        <v>4.188503277606505E-6</v>
      </c>
      <c r="E319" s="104"/>
    </row>
    <row r="320" spans="2:5">
      <c r="B320" s="101" t="s">
        <v>230</v>
      </c>
      <c r="C320" s="102">
        <v>7771.25</v>
      </c>
      <c r="D320" s="103">
        <v>4.4958433834391641E-5</v>
      </c>
      <c r="E320" s="104"/>
    </row>
    <row r="321" spans="2:5">
      <c r="B321" s="101" t="s">
        <v>231</v>
      </c>
      <c r="C321" s="102">
        <v>1405.67</v>
      </c>
      <c r="D321" s="103">
        <v>8.1321179588855464E-6</v>
      </c>
      <c r="E321" s="104"/>
    </row>
    <row r="322" spans="2:5">
      <c r="B322" s="101" t="s">
        <v>232</v>
      </c>
      <c r="C322" s="102">
        <v>1102.75</v>
      </c>
      <c r="D322" s="103">
        <v>6.3796574438958186E-6</v>
      </c>
      <c r="E322" s="104"/>
    </row>
    <row r="323" spans="2:5">
      <c r="B323" s="101" t="s">
        <v>233</v>
      </c>
      <c r="C323" s="102">
        <v>5503.13</v>
      </c>
      <c r="D323" s="103">
        <v>3.1836848124440169E-5</v>
      </c>
      <c r="E323" s="104"/>
    </row>
    <row r="324" spans="2:5">
      <c r="B324" s="101" t="s">
        <v>234</v>
      </c>
      <c r="C324" s="102">
        <v>298</v>
      </c>
      <c r="D324" s="103">
        <v>1.7239972054236718E-6</v>
      </c>
      <c r="E324" s="104"/>
    </row>
    <row r="325" spans="2:5">
      <c r="B325" s="101" t="s">
        <v>235</v>
      </c>
      <c r="C325" s="102">
        <v>685.02</v>
      </c>
      <c r="D325" s="103">
        <v>3.9629951867762541E-6</v>
      </c>
      <c r="E325" s="104"/>
    </row>
    <row r="326" spans="2:5">
      <c r="B326" s="101" t="s">
        <v>236</v>
      </c>
      <c r="C326" s="102">
        <v>456154.21</v>
      </c>
      <c r="D326" s="103">
        <v>2.6389549774571905E-3</v>
      </c>
      <c r="E326" s="104"/>
    </row>
    <row r="327" spans="2:5">
      <c r="B327" s="101" t="s">
        <v>237</v>
      </c>
      <c r="C327" s="102">
        <v>5639.46</v>
      </c>
      <c r="D327" s="103">
        <v>3.2625547919793894E-5</v>
      </c>
      <c r="E327" s="104"/>
    </row>
    <row r="328" spans="2:5">
      <c r="B328" s="101" t="s">
        <v>238</v>
      </c>
      <c r="C328" s="102">
        <v>6516.61</v>
      </c>
      <c r="D328" s="103">
        <v>3.7700058486026692E-5</v>
      </c>
      <c r="E328" s="104"/>
    </row>
    <row r="329" spans="2:5">
      <c r="B329" s="101" t="s">
        <v>239</v>
      </c>
      <c r="C329" s="102">
        <v>160</v>
      </c>
      <c r="D329" s="103">
        <v>9.2563608344895129E-7</v>
      </c>
      <c r="E329" s="104"/>
    </row>
    <row r="330" spans="2:5">
      <c r="B330" s="101" t="s">
        <v>240</v>
      </c>
      <c r="C330" s="102">
        <v>920</v>
      </c>
      <c r="D330" s="103">
        <v>5.3224074798314702E-6</v>
      </c>
      <c r="E330" s="104"/>
    </row>
    <row r="331" spans="2:5">
      <c r="B331" s="101" t="s">
        <v>241</v>
      </c>
      <c r="C331" s="102">
        <v>1954.5</v>
      </c>
      <c r="D331" s="103">
        <v>1.1307223281881096E-5</v>
      </c>
      <c r="E331" s="104"/>
    </row>
    <row r="332" spans="2:5">
      <c r="B332" s="101" t="s">
        <v>242</v>
      </c>
      <c r="C332" s="102">
        <v>3582.01</v>
      </c>
      <c r="D332" s="103">
        <v>2.0722735670468614E-5</v>
      </c>
      <c r="E332" s="104"/>
    </row>
    <row r="333" spans="2:5">
      <c r="B333" s="101" t="s">
        <v>243</v>
      </c>
      <c r="C333" s="102">
        <v>206660</v>
      </c>
      <c r="D333" s="103">
        <v>1.1955747062847516E-3</v>
      </c>
      <c r="E333" s="104"/>
    </row>
    <row r="334" spans="2:5">
      <c r="B334" s="101" t="s">
        <v>244</v>
      </c>
      <c r="C334" s="102">
        <v>24429.94</v>
      </c>
      <c r="D334" s="103">
        <v>1.4133271237808044E-4</v>
      </c>
      <c r="E334" s="104"/>
    </row>
    <row r="335" spans="2:5">
      <c r="B335" s="101" t="s">
        <v>245</v>
      </c>
      <c r="C335" s="102">
        <v>28235.22</v>
      </c>
      <c r="D335" s="103">
        <v>1.6334711535074688E-4</v>
      </c>
      <c r="E335" s="104"/>
    </row>
    <row r="336" spans="2:5">
      <c r="B336" s="101" t="s">
        <v>246</v>
      </c>
      <c r="C336" s="102">
        <v>160456.75</v>
      </c>
      <c r="D336" s="103">
        <v>9.2827848520592193E-4</v>
      </c>
      <c r="E336" s="104"/>
    </row>
    <row r="337" spans="2:5">
      <c r="B337" s="101" t="s">
        <v>247</v>
      </c>
      <c r="C337" s="102">
        <v>728144.39</v>
      </c>
      <c r="D337" s="103">
        <v>4.2124795084057861E-3</v>
      </c>
      <c r="E337" s="104"/>
    </row>
    <row r="338" spans="2:5">
      <c r="B338" s="101" t="s">
        <v>248</v>
      </c>
      <c r="C338" s="102">
        <v>344.52</v>
      </c>
      <c r="D338" s="103">
        <v>1.9931258966864541E-6</v>
      </c>
      <c r="E338" s="104"/>
    </row>
    <row r="339" spans="2:5">
      <c r="B339" s="101" t="s">
        <v>249</v>
      </c>
      <c r="C339" s="102">
        <v>351117.14</v>
      </c>
      <c r="D339" s="103">
        <v>2.031291839383732E-3</v>
      </c>
      <c r="E339" s="104"/>
    </row>
    <row r="340" spans="2:5">
      <c r="B340" s="101" t="s">
        <v>250</v>
      </c>
      <c r="C340" s="102">
        <v>865136.67</v>
      </c>
      <c r="D340" s="103">
        <v>5.0050107429179241E-3</v>
      </c>
      <c r="E340" s="104"/>
    </row>
    <row r="341" spans="2:5">
      <c r="B341" s="101" t="s">
        <v>251</v>
      </c>
      <c r="C341" s="102">
        <v>2285000</v>
      </c>
      <c r="D341" s="103">
        <v>1.3219240316755336E-2</v>
      </c>
      <c r="E341" s="104"/>
    </row>
    <row r="342" spans="2:5">
      <c r="B342" s="101" t="s">
        <v>252</v>
      </c>
      <c r="C342" s="102">
        <v>131399.19</v>
      </c>
      <c r="D342" s="103">
        <v>7.6017394749977878E-4</v>
      </c>
      <c r="E342" s="104"/>
    </row>
    <row r="343" spans="2:5">
      <c r="B343" s="101" t="s">
        <v>253</v>
      </c>
      <c r="C343" s="102">
        <v>18000.98</v>
      </c>
      <c r="D343" s="103">
        <v>1.0413972890901815E-4</v>
      </c>
      <c r="E343" s="104"/>
    </row>
    <row r="344" spans="2:5">
      <c r="B344" s="101" t="s">
        <v>254</v>
      </c>
      <c r="C344" s="102">
        <v>158436.68</v>
      </c>
      <c r="D344" s="103">
        <v>9.165919246865924E-4</v>
      </c>
      <c r="E344" s="104"/>
    </row>
    <row r="345" spans="2:5">
      <c r="B345" s="101" t="s">
        <v>255</v>
      </c>
      <c r="C345" s="102">
        <v>956429.07</v>
      </c>
      <c r="D345" s="103">
        <v>5.5331578653220175E-3</v>
      </c>
      <c r="E345" s="104"/>
    </row>
    <row r="346" spans="2:5">
      <c r="B346" s="101" t="s">
        <v>256</v>
      </c>
      <c r="C346" s="102">
        <v>1586292.39</v>
      </c>
      <c r="D346" s="103">
        <v>9.1770592192779773E-3</v>
      </c>
      <c r="E346" s="104"/>
    </row>
    <row r="347" spans="2:5">
      <c r="B347" s="101" t="s">
        <v>257</v>
      </c>
      <c r="C347" s="102">
        <v>24310.400000000001</v>
      </c>
      <c r="D347" s="103">
        <v>1.4064114651923367E-4</v>
      </c>
      <c r="E347" s="104"/>
    </row>
    <row r="348" spans="2:5">
      <c r="B348" s="101" t="s">
        <v>258</v>
      </c>
      <c r="C348" s="102">
        <v>47534.7</v>
      </c>
      <c r="D348" s="103">
        <v>2.7499895959950542E-4</v>
      </c>
      <c r="E348" s="104"/>
    </row>
    <row r="349" spans="2:5">
      <c r="B349" s="101" t="s">
        <v>259</v>
      </c>
      <c r="C349" s="102">
        <v>231331.67</v>
      </c>
      <c r="D349" s="103">
        <v>1.3383058812281581E-3</v>
      </c>
      <c r="E349" s="104"/>
    </row>
    <row r="350" spans="2:5">
      <c r="B350" s="101" t="s">
        <v>260</v>
      </c>
      <c r="C350" s="102">
        <v>31458.83</v>
      </c>
      <c r="D350" s="103">
        <v>1.8199642619428984E-4</v>
      </c>
      <c r="E350" s="104"/>
    </row>
    <row r="351" spans="2:5">
      <c r="B351" s="101" t="s">
        <v>261</v>
      </c>
      <c r="C351" s="102">
        <v>12248.46</v>
      </c>
      <c r="D351" s="103">
        <v>7.0860103391757133E-5</v>
      </c>
      <c r="E351" s="104"/>
    </row>
    <row r="352" spans="2:5">
      <c r="B352" s="101" t="s">
        <v>262</v>
      </c>
      <c r="C352" s="102">
        <v>23559.29</v>
      </c>
      <c r="D352" s="103">
        <v>1.3629580577773778E-4</v>
      </c>
      <c r="E352" s="104"/>
    </row>
    <row r="353" spans="2:6">
      <c r="B353" s="101" t="s">
        <v>263</v>
      </c>
      <c r="C353" s="102">
        <v>124310.91</v>
      </c>
      <c r="D353" s="103">
        <v>7.1916664913984423E-4</v>
      </c>
      <c r="E353" s="104"/>
    </row>
    <row r="354" spans="2:6">
      <c r="B354" s="101" t="s">
        <v>264</v>
      </c>
      <c r="C354" s="102">
        <v>25926.04</v>
      </c>
      <c r="D354" s="103">
        <v>1.4998798828088031E-4</v>
      </c>
      <c r="E354" s="104"/>
    </row>
    <row r="355" spans="2:6">
      <c r="B355" s="101" t="s">
        <v>265</v>
      </c>
      <c r="C355" s="102">
        <v>24079.7</v>
      </c>
      <c r="D355" s="103">
        <v>1.3930649499141072E-4</v>
      </c>
      <c r="E355" s="104"/>
    </row>
    <row r="356" spans="2:6">
      <c r="B356" s="101" t="s">
        <v>266</v>
      </c>
      <c r="C356" s="102">
        <v>1624</v>
      </c>
      <c r="D356" s="103">
        <v>9.3952062470068565E-6</v>
      </c>
      <c r="E356" s="104"/>
    </row>
    <row r="357" spans="2:6">
      <c r="B357" s="101" t="s">
        <v>267</v>
      </c>
      <c r="C357" s="102">
        <v>38664.57</v>
      </c>
      <c r="D357" s="103">
        <v>2.2368325714398638E-4</v>
      </c>
      <c r="E357" s="104"/>
    </row>
    <row r="358" spans="2:6">
      <c r="B358" s="101" t="s">
        <v>268</v>
      </c>
      <c r="C358" s="102">
        <v>245771.2</v>
      </c>
      <c r="D358" s="103">
        <v>1.4218418187034306E-3</v>
      </c>
      <c r="E358" s="104"/>
    </row>
    <row r="359" spans="2:6">
      <c r="B359" s="101" t="s">
        <v>269</v>
      </c>
      <c r="C359" s="102">
        <v>40.85</v>
      </c>
      <c r="D359" s="103">
        <v>2.3632646255556039E-7</v>
      </c>
      <c r="E359" s="104"/>
    </row>
    <row r="360" spans="2:6">
      <c r="B360" s="101" t="s">
        <v>270</v>
      </c>
      <c r="C360" s="102">
        <v>2448475.2799999998</v>
      </c>
      <c r="D360" s="103">
        <v>1.4164981678754839E-2</v>
      </c>
      <c r="E360" s="104"/>
    </row>
    <row r="361" spans="2:6">
      <c r="B361" s="101" t="s">
        <v>271</v>
      </c>
      <c r="C361" s="102">
        <v>27259</v>
      </c>
      <c r="D361" s="103">
        <v>1.5769946249209353E-4</v>
      </c>
      <c r="E361" s="104"/>
    </row>
    <row r="362" spans="2:6">
      <c r="B362" s="101" t="s">
        <v>272</v>
      </c>
      <c r="C362" s="102">
        <v>17095.5</v>
      </c>
      <c r="D362" s="103">
        <v>9.8901322903759673E-5</v>
      </c>
      <c r="E362" s="104"/>
    </row>
    <row r="363" spans="2:6">
      <c r="B363" s="101"/>
      <c r="C363" s="102"/>
      <c r="D363" s="105"/>
      <c r="E363" s="104"/>
    </row>
    <row r="364" spans="2:6">
      <c r="B364" s="101"/>
      <c r="C364" s="102"/>
      <c r="D364" s="105"/>
      <c r="E364" s="104"/>
    </row>
    <row r="365" spans="2:6">
      <c r="B365" s="25"/>
      <c r="C365" s="31"/>
      <c r="D365" s="31"/>
      <c r="E365" s="31">
        <v>0</v>
      </c>
    </row>
    <row r="366" spans="2:6">
      <c r="C366" s="74">
        <f>SUM(C298:C365)</f>
        <v>172854108.49999991</v>
      </c>
      <c r="D366" s="106">
        <f>SUM(D298:D365)</f>
        <v>1.0000000000000007</v>
      </c>
      <c r="E366" s="18"/>
    </row>
    <row r="368" spans="2:6">
      <c r="F368" s="107"/>
    </row>
    <row r="370" spans="2:7">
      <c r="B370" s="11" t="s">
        <v>273</v>
      </c>
    </row>
    <row r="372" spans="2:7">
      <c r="B372" s="60" t="s">
        <v>274</v>
      </c>
      <c r="C372" s="61" t="s">
        <v>57</v>
      </c>
      <c r="D372" s="94" t="s">
        <v>58</v>
      </c>
      <c r="E372" s="94" t="s">
        <v>275</v>
      </c>
      <c r="F372" s="108" t="s">
        <v>9</v>
      </c>
      <c r="G372" s="61" t="s">
        <v>166</v>
      </c>
    </row>
    <row r="373" spans="2:7">
      <c r="B373" s="75" t="s">
        <v>276</v>
      </c>
      <c r="C373" s="20"/>
      <c r="D373" s="20"/>
      <c r="E373" s="20">
        <v>0</v>
      </c>
      <c r="F373" s="20">
        <v>0</v>
      </c>
      <c r="G373" s="109">
        <v>0</v>
      </c>
    </row>
    <row r="374" spans="2:7">
      <c r="B374" s="110" t="s">
        <v>277</v>
      </c>
      <c r="C374" s="24">
        <v>512361626.13999999</v>
      </c>
      <c r="D374" s="24">
        <v>516760823.68000001</v>
      </c>
      <c r="E374" s="24">
        <v>4399197.54</v>
      </c>
      <c r="F374" s="24" t="s">
        <v>278</v>
      </c>
      <c r="G374" s="111" t="s">
        <v>279</v>
      </c>
    </row>
    <row r="375" spans="2:7">
      <c r="B375" s="110" t="s">
        <v>280</v>
      </c>
      <c r="C375" s="24">
        <v>-10333911.67</v>
      </c>
      <c r="D375" s="24">
        <v>-10333911.67</v>
      </c>
      <c r="E375" s="24">
        <v>0</v>
      </c>
      <c r="F375" s="24" t="s">
        <v>281</v>
      </c>
      <c r="G375" s="24" t="s">
        <v>281</v>
      </c>
    </row>
    <row r="376" spans="2:7">
      <c r="B376" s="110" t="s">
        <v>282</v>
      </c>
      <c r="C376" s="24">
        <v>53775405</v>
      </c>
      <c r="D376" s="24">
        <v>53775405</v>
      </c>
      <c r="E376" s="24">
        <v>0</v>
      </c>
      <c r="F376" s="24" t="s">
        <v>278</v>
      </c>
      <c r="G376" s="111" t="s">
        <v>279</v>
      </c>
    </row>
    <row r="377" spans="2:7">
      <c r="B377" s="110" t="s">
        <v>283</v>
      </c>
      <c r="C377" s="24">
        <v>2886339.19</v>
      </c>
      <c r="D377" s="24">
        <v>2886339.19</v>
      </c>
      <c r="E377" s="24">
        <v>0</v>
      </c>
      <c r="F377" s="24" t="s">
        <v>278</v>
      </c>
      <c r="G377" s="111" t="s">
        <v>284</v>
      </c>
    </row>
    <row r="378" spans="2:7">
      <c r="B378" s="110" t="s">
        <v>285</v>
      </c>
      <c r="C378" s="24">
        <v>6490291.9699999997</v>
      </c>
      <c r="D378" s="24">
        <v>6490291.9699999997</v>
      </c>
      <c r="E378" s="24">
        <v>0</v>
      </c>
      <c r="F378" s="24" t="s">
        <v>278</v>
      </c>
      <c r="G378" s="24" t="s">
        <v>286</v>
      </c>
    </row>
    <row r="379" spans="2:7">
      <c r="B379" s="110" t="s">
        <v>287</v>
      </c>
      <c r="C379" s="24">
        <v>48411009.729999997</v>
      </c>
      <c r="D379" s="24">
        <v>24535650.489999998</v>
      </c>
      <c r="E379" s="24">
        <v>-23875359.239999998</v>
      </c>
      <c r="F379" s="24" t="s">
        <v>278</v>
      </c>
      <c r="G379" s="111" t="s">
        <v>288</v>
      </c>
    </row>
    <row r="380" spans="2:7">
      <c r="B380" s="110" t="s">
        <v>289</v>
      </c>
      <c r="C380" s="24">
        <v>7219581.4500000002</v>
      </c>
      <c r="D380" s="24">
        <v>2090828.93</v>
      </c>
      <c r="E380" s="24">
        <v>-5128752.5199999996</v>
      </c>
      <c r="F380" s="24" t="s">
        <v>278</v>
      </c>
      <c r="G380" s="111" t="s">
        <v>288</v>
      </c>
    </row>
    <row r="381" spans="2:7">
      <c r="B381" s="110" t="s">
        <v>290</v>
      </c>
      <c r="C381" s="24">
        <v>4992986.99</v>
      </c>
      <c r="D381" s="24">
        <v>0</v>
      </c>
      <c r="E381" s="24">
        <v>-4992986.99</v>
      </c>
      <c r="F381" s="24" t="s">
        <v>278</v>
      </c>
      <c r="G381" s="111" t="s">
        <v>291</v>
      </c>
    </row>
    <row r="382" spans="2:7">
      <c r="B382" s="110" t="s">
        <v>292</v>
      </c>
      <c r="C382" s="24">
        <v>2619598.61</v>
      </c>
      <c r="D382" s="24">
        <v>913301.15</v>
      </c>
      <c r="E382" s="24">
        <v>-1706297.46</v>
      </c>
      <c r="F382" s="24" t="s">
        <v>278</v>
      </c>
      <c r="G382" s="111" t="s">
        <v>291</v>
      </c>
    </row>
    <row r="383" spans="2:7">
      <c r="B383" s="110" t="s">
        <v>293</v>
      </c>
      <c r="C383" s="24">
        <v>4769580.1399999997</v>
      </c>
      <c r="D383" s="24">
        <v>53167.42</v>
      </c>
      <c r="E383" s="24">
        <v>-4716412.72</v>
      </c>
      <c r="F383" s="24" t="s">
        <v>278</v>
      </c>
      <c r="G383" s="111" t="s">
        <v>291</v>
      </c>
    </row>
    <row r="384" spans="2:7">
      <c r="B384" s="110" t="s">
        <v>294</v>
      </c>
      <c r="C384" s="24">
        <v>0</v>
      </c>
      <c r="D384" s="24">
        <v>3582327.28</v>
      </c>
      <c r="E384" s="24">
        <v>3582327.28</v>
      </c>
      <c r="F384" s="24" t="s">
        <v>278</v>
      </c>
      <c r="G384" s="111" t="s">
        <v>291</v>
      </c>
    </row>
    <row r="385" spans="2:7">
      <c r="B385" s="110" t="s">
        <v>295</v>
      </c>
      <c r="C385" s="24">
        <v>7064261.0899999999</v>
      </c>
      <c r="D385" s="24">
        <v>0</v>
      </c>
      <c r="E385" s="24">
        <v>-7064261.0899999999</v>
      </c>
      <c r="F385" s="24" t="s">
        <v>278</v>
      </c>
      <c r="G385" s="111" t="s">
        <v>296</v>
      </c>
    </row>
    <row r="386" spans="2:7">
      <c r="B386" s="110" t="s">
        <v>297</v>
      </c>
      <c r="C386" s="24">
        <v>3875573.93</v>
      </c>
      <c r="D386" s="24">
        <v>6777811.8499999996</v>
      </c>
      <c r="E386" s="24">
        <v>2902237.92</v>
      </c>
      <c r="F386" s="24" t="s">
        <v>278</v>
      </c>
      <c r="G386" s="111" t="s">
        <v>291</v>
      </c>
    </row>
    <row r="387" spans="2:7">
      <c r="B387" s="110" t="s">
        <v>298</v>
      </c>
      <c r="C387" s="24">
        <v>0</v>
      </c>
      <c r="D387" s="24">
        <v>4992986.99</v>
      </c>
      <c r="E387" s="24">
        <v>4992986.99</v>
      </c>
      <c r="F387" s="24" t="s">
        <v>278</v>
      </c>
      <c r="G387" s="111" t="s">
        <v>291</v>
      </c>
    </row>
    <row r="388" spans="2:7">
      <c r="B388" s="110" t="s">
        <v>299</v>
      </c>
      <c r="C388" s="24">
        <v>1345398.49</v>
      </c>
      <c r="D388" s="24">
        <v>3964997.1</v>
      </c>
      <c r="E388" s="24">
        <v>2619598.61</v>
      </c>
      <c r="F388" s="24" t="s">
        <v>278</v>
      </c>
      <c r="G388" s="111" t="s">
        <v>288</v>
      </c>
    </row>
    <row r="389" spans="2:7">
      <c r="B389" s="110" t="s">
        <v>300</v>
      </c>
      <c r="C389" s="24">
        <v>0</v>
      </c>
      <c r="D389" s="24">
        <v>4769580.1399999997</v>
      </c>
      <c r="E389" s="24">
        <v>4769580.1399999997</v>
      </c>
      <c r="F389" s="24" t="s">
        <v>278</v>
      </c>
      <c r="G389" s="111" t="s">
        <v>288</v>
      </c>
    </row>
    <row r="390" spans="2:7">
      <c r="B390" s="110" t="s">
        <v>301</v>
      </c>
      <c r="C390" s="24">
        <v>22821054.43</v>
      </c>
      <c r="D390" s="24">
        <v>22821054.43</v>
      </c>
      <c r="E390" s="24">
        <v>0</v>
      </c>
      <c r="F390" s="24" t="s">
        <v>278</v>
      </c>
      <c r="G390" s="111" t="s">
        <v>288</v>
      </c>
    </row>
    <row r="391" spans="2:7">
      <c r="B391" s="110" t="s">
        <v>302</v>
      </c>
      <c r="C391" s="24">
        <v>33310702.539999999</v>
      </c>
      <c r="D391" s="24">
        <v>40374963.630000003</v>
      </c>
      <c r="E391" s="24">
        <v>7064261.0899999999</v>
      </c>
      <c r="F391" s="24" t="s">
        <v>278</v>
      </c>
      <c r="G391" s="111" t="s">
        <v>288</v>
      </c>
    </row>
    <row r="392" spans="2:7">
      <c r="B392" s="110" t="s">
        <v>303</v>
      </c>
      <c r="C392" s="24">
        <v>102980411.64</v>
      </c>
      <c r="D392" s="24">
        <v>106855985.56999999</v>
      </c>
      <c r="E392" s="24">
        <v>3875573.93</v>
      </c>
      <c r="F392" s="24" t="s">
        <v>278</v>
      </c>
      <c r="G392" s="111" t="s">
        <v>288</v>
      </c>
    </row>
    <row r="393" spans="2:7">
      <c r="B393" s="110" t="s">
        <v>304</v>
      </c>
      <c r="C393" s="24">
        <v>50334131.07</v>
      </c>
      <c r="D393" s="24">
        <v>98745140.799999997</v>
      </c>
      <c r="E393" s="24">
        <v>48411009.729999997</v>
      </c>
      <c r="F393" s="24" t="s">
        <v>278</v>
      </c>
      <c r="G393" s="111" t="s">
        <v>296</v>
      </c>
    </row>
    <row r="394" spans="2:7">
      <c r="B394" s="110" t="s">
        <v>305</v>
      </c>
      <c r="C394" s="24">
        <v>191720696.68000001</v>
      </c>
      <c r="D394" s="24">
        <v>198940278.13</v>
      </c>
      <c r="E394" s="24">
        <v>7219581.4500000002</v>
      </c>
      <c r="F394" s="24" t="s">
        <v>278</v>
      </c>
      <c r="G394" s="111" t="s">
        <v>288</v>
      </c>
    </row>
    <row r="395" spans="2:7">
      <c r="B395" s="110" t="s">
        <v>306</v>
      </c>
      <c r="C395" s="24">
        <v>14472887.1</v>
      </c>
      <c r="D395" s="24">
        <v>14472887.1</v>
      </c>
      <c r="E395" s="24">
        <v>0</v>
      </c>
      <c r="F395" s="24" t="s">
        <v>278</v>
      </c>
      <c r="G395" s="111" t="s">
        <v>296</v>
      </c>
    </row>
    <row r="396" spans="2:7">
      <c r="B396" s="110"/>
      <c r="C396" s="24"/>
      <c r="D396" s="24"/>
      <c r="E396" s="24"/>
      <c r="F396" s="24"/>
      <c r="G396" s="111"/>
    </row>
    <row r="397" spans="2:7">
      <c r="B397" s="112"/>
      <c r="C397" s="24"/>
      <c r="D397" s="24"/>
      <c r="E397" s="24"/>
      <c r="F397" s="24"/>
      <c r="G397" s="111"/>
    </row>
    <row r="398" spans="2:7">
      <c r="C398" s="74">
        <f>SUM(C374:C397)</f>
        <v>1061117624.5200001</v>
      </c>
      <c r="D398" s="74">
        <f>SUM(D374:D397)</f>
        <v>1103469909.1799998</v>
      </c>
      <c r="E398" s="175"/>
      <c r="F398" s="176"/>
      <c r="G398" s="177"/>
    </row>
    <row r="399" spans="2:7">
      <c r="B399" s="113"/>
      <c r="C399" s="113"/>
      <c r="D399" s="113"/>
      <c r="E399" s="113"/>
      <c r="F399" s="113"/>
    </row>
    <row r="400" spans="2:7">
      <c r="B400" s="96" t="s">
        <v>307</v>
      </c>
      <c r="C400" s="97" t="s">
        <v>57</v>
      </c>
      <c r="D400" s="18" t="s">
        <v>58</v>
      </c>
      <c r="E400" s="18" t="s">
        <v>275</v>
      </c>
      <c r="F400" s="114" t="s">
        <v>166</v>
      </c>
    </row>
    <row r="401" spans="2:6">
      <c r="B401" s="75" t="s">
        <v>308</v>
      </c>
      <c r="C401" s="20"/>
      <c r="D401" s="20"/>
      <c r="E401" s="20"/>
      <c r="F401" s="20"/>
    </row>
    <row r="402" spans="2:6">
      <c r="B402" s="23" t="s">
        <v>309</v>
      </c>
      <c r="C402" s="24">
        <v>-16719820.65</v>
      </c>
      <c r="D402" s="24">
        <v>116933451.43000001</v>
      </c>
      <c r="E402" s="24">
        <v>133653272.08</v>
      </c>
      <c r="F402" s="24"/>
    </row>
    <row r="403" spans="2:6">
      <c r="B403" s="23" t="s">
        <v>310</v>
      </c>
      <c r="C403" s="24">
        <v>-14793140.220000001</v>
      </c>
      <c r="D403" s="24">
        <v>-14793140.220000001</v>
      </c>
      <c r="E403" s="24">
        <v>0</v>
      </c>
      <c r="F403" s="24"/>
    </row>
    <row r="404" spans="2:6">
      <c r="B404" s="23" t="s">
        <v>311</v>
      </c>
      <c r="C404" s="24">
        <v>-30328524.949999999</v>
      </c>
      <c r="D404" s="24">
        <v>-30328524.949999999</v>
      </c>
      <c r="E404" s="24">
        <v>0</v>
      </c>
      <c r="F404" s="24"/>
    </row>
    <row r="405" spans="2:6">
      <c r="B405" s="23" t="s">
        <v>312</v>
      </c>
      <c r="C405" s="24">
        <v>-16186674.039999999</v>
      </c>
      <c r="D405" s="24">
        <v>-16186674.039999999</v>
      </c>
      <c r="E405" s="24">
        <v>0</v>
      </c>
      <c r="F405" s="24"/>
    </row>
    <row r="406" spans="2:6">
      <c r="B406" s="23" t="s">
        <v>313</v>
      </c>
      <c r="C406" s="24">
        <v>-35240427.109999999</v>
      </c>
      <c r="D406" s="24">
        <v>-35240427.109999999</v>
      </c>
      <c r="E406" s="24">
        <v>0</v>
      </c>
      <c r="F406" s="24"/>
    </row>
    <row r="407" spans="2:6">
      <c r="B407" s="23" t="s">
        <v>314</v>
      </c>
      <c r="C407" s="24">
        <v>-52619365.490000002</v>
      </c>
      <c r="D407" s="24">
        <v>-52619365.490000002</v>
      </c>
      <c r="E407" s="24">
        <v>0</v>
      </c>
      <c r="F407" s="24"/>
    </row>
    <row r="408" spans="2:6">
      <c r="B408" s="23" t="s">
        <v>315</v>
      </c>
      <c r="C408" s="24">
        <v>-1929210.99</v>
      </c>
      <c r="D408" s="24">
        <v>-1929210.99</v>
      </c>
      <c r="E408" s="24">
        <v>0</v>
      </c>
      <c r="F408" s="24"/>
    </row>
    <row r="409" spans="2:6">
      <c r="B409" s="23" t="s">
        <v>316</v>
      </c>
      <c r="C409" s="24">
        <v>-32634956.16</v>
      </c>
      <c r="D409" s="24">
        <v>-32634956.16</v>
      </c>
      <c r="E409" s="24">
        <v>0</v>
      </c>
      <c r="F409" s="24"/>
    </row>
    <row r="410" spans="2:6">
      <c r="B410" s="23" t="s">
        <v>317</v>
      </c>
      <c r="C410" s="24">
        <v>-28499853.82</v>
      </c>
      <c r="D410" s="24">
        <v>-28499853.82</v>
      </c>
      <c r="E410" s="24">
        <v>0</v>
      </c>
      <c r="F410" s="24"/>
    </row>
    <row r="411" spans="2:6">
      <c r="B411" s="23" t="s">
        <v>318</v>
      </c>
      <c r="C411" s="24">
        <v>-39373439.829999998</v>
      </c>
      <c r="D411" s="24">
        <v>-39373439.829999998</v>
      </c>
      <c r="E411" s="24">
        <v>0</v>
      </c>
      <c r="F411" s="24"/>
    </row>
    <row r="412" spans="2:6">
      <c r="B412" s="23" t="s">
        <v>319</v>
      </c>
      <c r="C412" s="24">
        <v>-31839080.510000002</v>
      </c>
      <c r="D412" s="24">
        <v>-31839080.510000002</v>
      </c>
      <c r="E412" s="24">
        <v>0</v>
      </c>
      <c r="F412" s="24"/>
    </row>
    <row r="413" spans="2:6">
      <c r="B413" s="23" t="s">
        <v>320</v>
      </c>
      <c r="C413" s="24">
        <v>-36539678.649999999</v>
      </c>
      <c r="D413" s="24">
        <v>-36539678.649999999</v>
      </c>
      <c r="E413" s="24">
        <v>0</v>
      </c>
      <c r="F413" s="24"/>
    </row>
    <row r="414" spans="2:6">
      <c r="B414" s="23" t="s">
        <v>321</v>
      </c>
      <c r="C414" s="24">
        <v>-34984625.210000001</v>
      </c>
      <c r="D414" s="24">
        <v>-34966889.770000003</v>
      </c>
      <c r="E414" s="24">
        <v>17735.439999999999</v>
      </c>
      <c r="F414" s="24"/>
    </row>
    <row r="415" spans="2:6">
      <c r="B415" s="23" t="s">
        <v>322</v>
      </c>
      <c r="C415" s="24">
        <v>0</v>
      </c>
      <c r="D415" s="24">
        <v>-23687039.66</v>
      </c>
      <c r="E415" s="24">
        <v>-23687039.66</v>
      </c>
      <c r="F415" s="24"/>
    </row>
    <row r="416" spans="2:6">
      <c r="B416" s="23" t="s">
        <v>323</v>
      </c>
      <c r="C416" s="24">
        <v>128439545.98999999</v>
      </c>
      <c r="D416" s="24">
        <v>135535121.93000001</v>
      </c>
      <c r="E416" s="24">
        <v>7095575.9400000004</v>
      </c>
      <c r="F416" s="24"/>
    </row>
    <row r="417" spans="2:6">
      <c r="B417" s="23" t="s">
        <v>324</v>
      </c>
      <c r="C417" s="24">
        <v>79774399.170000002</v>
      </c>
      <c r="D417" s="24">
        <v>79774399.170000002</v>
      </c>
      <c r="E417" s="24">
        <v>0</v>
      </c>
      <c r="F417" s="24"/>
    </row>
    <row r="418" spans="2:6">
      <c r="B418" s="23" t="s">
        <v>325</v>
      </c>
      <c r="C418" s="24">
        <v>157195390.68000001</v>
      </c>
      <c r="D418" s="24">
        <v>157195390.68000001</v>
      </c>
      <c r="E418" s="24">
        <v>0</v>
      </c>
      <c r="F418" s="24"/>
    </row>
    <row r="419" spans="2:6">
      <c r="B419" s="23" t="s">
        <v>326</v>
      </c>
      <c r="C419" s="24">
        <v>1254518.8999999999</v>
      </c>
      <c r="D419" s="24">
        <v>1254518.8999999999</v>
      </c>
      <c r="E419" s="24">
        <v>0</v>
      </c>
      <c r="F419" s="24"/>
    </row>
    <row r="420" spans="2:6">
      <c r="B420" s="23" t="s">
        <v>327</v>
      </c>
      <c r="C420" s="24">
        <v>1827826.45</v>
      </c>
      <c r="D420" s="24">
        <v>1827826.45</v>
      </c>
      <c r="E420" s="24">
        <v>0</v>
      </c>
      <c r="F420" s="24"/>
    </row>
    <row r="421" spans="2:6">
      <c r="B421" s="23" t="s">
        <v>328</v>
      </c>
      <c r="C421" s="24">
        <v>0</v>
      </c>
      <c r="D421" s="24">
        <v>40579.199999999997</v>
      </c>
      <c r="E421" s="24">
        <v>40579.199999999997</v>
      </c>
      <c r="F421" s="24"/>
    </row>
    <row r="422" spans="2:6">
      <c r="B422" s="23" t="s">
        <v>329</v>
      </c>
      <c r="C422" s="24">
        <v>-0.46</v>
      </c>
      <c r="D422" s="24">
        <v>60835.54</v>
      </c>
      <c r="E422" s="24">
        <v>60836</v>
      </c>
      <c r="F422" s="24"/>
    </row>
    <row r="423" spans="2:6">
      <c r="B423" s="23"/>
      <c r="C423" s="24"/>
      <c r="D423" s="24"/>
      <c r="E423" s="24"/>
      <c r="F423" s="24"/>
    </row>
    <row r="424" spans="2:6">
      <c r="B424" s="25"/>
      <c r="C424" s="115"/>
      <c r="D424" s="115"/>
      <c r="E424" s="115"/>
      <c r="F424" s="115"/>
    </row>
    <row r="425" spans="2:6">
      <c r="C425" s="74">
        <f>SUM(C402:C424)</f>
        <v>-3197116.8999999017</v>
      </c>
      <c r="D425" s="74">
        <f>SUM(D402:D424)</f>
        <v>113983842.10000002</v>
      </c>
      <c r="E425" s="74">
        <f>SUM(E402:E424)</f>
        <v>117180959</v>
      </c>
      <c r="F425" s="116"/>
    </row>
    <row r="429" spans="2:6">
      <c r="B429" s="11" t="s">
        <v>330</v>
      </c>
    </row>
    <row r="431" spans="2:6">
      <c r="B431" s="96" t="s">
        <v>331</v>
      </c>
      <c r="C431" s="97" t="s">
        <v>57</v>
      </c>
      <c r="D431" s="18" t="s">
        <v>58</v>
      </c>
      <c r="E431" s="18" t="s">
        <v>59</v>
      </c>
    </row>
    <row r="432" spans="2:6">
      <c r="B432" s="75" t="s">
        <v>332</v>
      </c>
      <c r="C432" s="20"/>
      <c r="D432" s="20"/>
      <c r="E432" s="20"/>
    </row>
    <row r="433" spans="2:5">
      <c r="B433" s="110" t="s">
        <v>333</v>
      </c>
      <c r="C433" s="22">
        <v>325308.64</v>
      </c>
      <c r="D433" s="22">
        <v>44442.73</v>
      </c>
      <c r="E433" s="22">
        <v>-280865.90999999997</v>
      </c>
    </row>
    <row r="434" spans="2:5">
      <c r="B434" s="110" t="s">
        <v>334</v>
      </c>
      <c r="C434" s="22">
        <v>15364216.92</v>
      </c>
      <c r="D434" s="22">
        <v>15462820.92</v>
      </c>
      <c r="E434" s="22">
        <v>98604</v>
      </c>
    </row>
    <row r="435" spans="2:5">
      <c r="B435" s="110" t="s">
        <v>335</v>
      </c>
      <c r="C435" s="22">
        <v>2937134.95</v>
      </c>
      <c r="D435" s="22">
        <v>70</v>
      </c>
      <c r="E435" s="22">
        <v>-2937064.95</v>
      </c>
    </row>
    <row r="436" spans="2:5">
      <c r="B436" s="110" t="s">
        <v>336</v>
      </c>
      <c r="C436" s="22">
        <v>2570795.39</v>
      </c>
      <c r="D436" s="22">
        <v>106565.49</v>
      </c>
      <c r="E436" s="22">
        <v>-2464229.9</v>
      </c>
    </row>
    <row r="437" spans="2:5">
      <c r="B437" s="23" t="s">
        <v>337</v>
      </c>
      <c r="C437" s="24">
        <v>20947470.23</v>
      </c>
      <c r="D437" s="24">
        <v>28035373.140000001</v>
      </c>
      <c r="E437" s="22">
        <v>7087902.9100000001</v>
      </c>
    </row>
    <row r="438" spans="2:5">
      <c r="B438" s="23" t="s">
        <v>338</v>
      </c>
      <c r="C438" s="24">
        <v>8.64</v>
      </c>
      <c r="D438" s="24">
        <v>1.52</v>
      </c>
      <c r="E438" s="22">
        <v>-7.12</v>
      </c>
    </row>
    <row r="439" spans="2:5">
      <c r="B439" s="23" t="s">
        <v>339</v>
      </c>
      <c r="C439" s="24">
        <v>124805.26</v>
      </c>
      <c r="D439" s="24">
        <v>0</v>
      </c>
      <c r="E439" s="22">
        <v>-124805.26</v>
      </c>
    </row>
    <row r="440" spans="2:5">
      <c r="B440" s="23" t="s">
        <v>340</v>
      </c>
      <c r="C440" s="24">
        <v>83890439.359999999</v>
      </c>
      <c r="D440" s="24">
        <v>58427991.659999996</v>
      </c>
      <c r="E440" s="22">
        <v>-25462447.699999999</v>
      </c>
    </row>
    <row r="441" spans="2:5">
      <c r="B441" s="23" t="s">
        <v>341</v>
      </c>
      <c r="C441" s="24">
        <v>5166348.82</v>
      </c>
      <c r="D441" s="24">
        <v>16509.21</v>
      </c>
      <c r="E441" s="22">
        <v>-5149839.6100000003</v>
      </c>
    </row>
    <row r="442" spans="2:5">
      <c r="B442" s="23" t="s">
        <v>342</v>
      </c>
      <c r="C442" s="24">
        <v>16525.080000000002</v>
      </c>
      <c r="D442" s="24">
        <v>1500.1</v>
      </c>
      <c r="E442" s="22">
        <v>-15024.98</v>
      </c>
    </row>
    <row r="443" spans="2:5">
      <c r="B443" s="23" t="s">
        <v>343</v>
      </c>
      <c r="C443" s="24">
        <v>6294178.2699999996</v>
      </c>
      <c r="D443" s="24">
        <v>903298.07</v>
      </c>
      <c r="E443" s="22">
        <v>-5390880.2000000002</v>
      </c>
    </row>
    <row r="444" spans="2:5">
      <c r="B444" s="23" t="s">
        <v>344</v>
      </c>
      <c r="C444" s="24">
        <v>9849263.0299999993</v>
      </c>
      <c r="D444" s="24">
        <v>15783789.17</v>
      </c>
      <c r="E444" s="22">
        <v>5934526.1399999997</v>
      </c>
    </row>
    <row r="445" spans="2:5">
      <c r="B445" s="23" t="s">
        <v>345</v>
      </c>
      <c r="C445" s="24">
        <v>7133225.5999999996</v>
      </c>
      <c r="D445" s="24">
        <v>232</v>
      </c>
      <c r="E445" s="22">
        <v>-7132993.5999999996</v>
      </c>
    </row>
    <row r="446" spans="2:5">
      <c r="B446" s="23" t="s">
        <v>346</v>
      </c>
      <c r="C446" s="24">
        <v>48263654.090000004</v>
      </c>
      <c r="D446" s="24">
        <v>55787061.880000003</v>
      </c>
      <c r="E446" s="22">
        <v>7523407.79</v>
      </c>
    </row>
    <row r="447" spans="2:5">
      <c r="B447" s="23" t="s">
        <v>347</v>
      </c>
      <c r="C447" s="24">
        <v>2236212.58</v>
      </c>
      <c r="D447" s="24">
        <v>716407.65</v>
      </c>
      <c r="E447" s="22">
        <v>-1519804.93</v>
      </c>
    </row>
    <row r="448" spans="2:5">
      <c r="B448" s="23" t="s">
        <v>348</v>
      </c>
      <c r="C448" s="24">
        <v>1341338.53</v>
      </c>
      <c r="D448" s="24">
        <v>278291.37</v>
      </c>
      <c r="E448" s="22">
        <v>-1063047.1599999999</v>
      </c>
    </row>
    <row r="449" spans="2:6">
      <c r="B449" s="23" t="s">
        <v>349</v>
      </c>
      <c r="C449" s="24">
        <v>30567945.5</v>
      </c>
      <c r="D449" s="24">
        <v>46491279.329999998</v>
      </c>
      <c r="E449" s="22">
        <v>15923333.83</v>
      </c>
    </row>
    <row r="450" spans="2:6">
      <c r="B450" s="23" t="s">
        <v>350</v>
      </c>
      <c r="C450" s="24">
        <v>182481.61</v>
      </c>
      <c r="D450" s="24">
        <v>162.24</v>
      </c>
      <c r="E450" s="22">
        <v>-182319.37</v>
      </c>
    </row>
    <row r="451" spans="2:6">
      <c r="B451" s="23" t="s">
        <v>351</v>
      </c>
      <c r="C451" s="24">
        <v>2479920.63</v>
      </c>
      <c r="D451" s="24">
        <v>9975.84</v>
      </c>
      <c r="E451" s="22">
        <v>-2469944.79</v>
      </c>
    </row>
    <row r="452" spans="2:6">
      <c r="B452" s="23" t="s">
        <v>352</v>
      </c>
      <c r="C452" s="24">
        <v>3030296.34</v>
      </c>
      <c r="D452" s="24">
        <v>1684855.19</v>
      </c>
      <c r="E452" s="22">
        <v>-1345441.15</v>
      </c>
    </row>
    <row r="453" spans="2:6">
      <c r="B453" s="23" t="s">
        <v>353</v>
      </c>
      <c r="C453" s="24">
        <v>3950807.32</v>
      </c>
      <c r="D453" s="24">
        <v>190916.76</v>
      </c>
      <c r="E453" s="22">
        <v>-3759890.56</v>
      </c>
    </row>
    <row r="454" spans="2:6">
      <c r="B454" s="23" t="s">
        <v>354</v>
      </c>
      <c r="C454" s="24">
        <v>12870.82</v>
      </c>
      <c r="D454" s="24">
        <v>1335364.95</v>
      </c>
      <c r="E454" s="22">
        <v>1322494.1299999999</v>
      </c>
    </row>
    <row r="455" spans="2:6">
      <c r="B455" s="23" t="s">
        <v>355</v>
      </c>
      <c r="C455" s="24">
        <v>1645161.45</v>
      </c>
      <c r="D455" s="24">
        <v>5686.65</v>
      </c>
      <c r="E455" s="22">
        <v>-1639474.8</v>
      </c>
    </row>
    <row r="456" spans="2:6">
      <c r="B456" s="23" t="s">
        <v>356</v>
      </c>
      <c r="C456" s="24">
        <v>294287.08</v>
      </c>
      <c r="D456" s="24">
        <v>0</v>
      </c>
      <c r="E456" s="22">
        <v>-294287.08</v>
      </c>
    </row>
    <row r="457" spans="2:6">
      <c r="B457" s="23" t="s">
        <v>357</v>
      </c>
      <c r="C457" s="24">
        <v>1193825.6100000001</v>
      </c>
      <c r="D457" s="24">
        <v>890247.73</v>
      </c>
      <c r="E457" s="22">
        <v>-303577.88</v>
      </c>
    </row>
    <row r="458" spans="2:6">
      <c r="B458" s="23" t="s">
        <v>358</v>
      </c>
      <c r="C458" s="24">
        <v>524163.03</v>
      </c>
      <c r="D458" s="24">
        <v>363781.99</v>
      </c>
      <c r="E458" s="22">
        <v>-160381.04</v>
      </c>
    </row>
    <row r="459" spans="2:6">
      <c r="B459" s="23"/>
      <c r="C459" s="24"/>
      <c r="D459" s="24"/>
      <c r="E459" s="22"/>
      <c r="F459" s="117"/>
    </row>
    <row r="460" spans="2:6">
      <c r="B460" s="112"/>
      <c r="C460" s="24"/>
      <c r="D460" s="24"/>
      <c r="E460" s="24"/>
    </row>
    <row r="461" spans="2:6">
      <c r="C461" s="74">
        <f>SUM(C433:C460)</f>
        <v>250342684.78000003</v>
      </c>
      <c r="D461" s="74">
        <f>SUM(D433:D460)</f>
        <v>226536625.59</v>
      </c>
      <c r="E461" s="74">
        <f>SUM(E433:E460)</f>
        <v>-23806059.189999994</v>
      </c>
    </row>
    <row r="463" spans="2:6">
      <c r="B463" s="96" t="s">
        <v>359</v>
      </c>
      <c r="C463" s="97" t="s">
        <v>59</v>
      </c>
      <c r="D463" s="18" t="s">
        <v>360</v>
      </c>
      <c r="E463" s="8"/>
    </row>
    <row r="464" spans="2:6">
      <c r="B464" s="23" t="s">
        <v>361</v>
      </c>
      <c r="C464" s="118">
        <v>863451.3</v>
      </c>
      <c r="D464" s="23"/>
      <c r="E464" s="8"/>
    </row>
    <row r="465" spans="2:10">
      <c r="B465" s="23" t="s">
        <v>362</v>
      </c>
      <c r="C465" s="118">
        <v>3523037.2</v>
      </c>
      <c r="D465" s="23"/>
      <c r="E465" s="8"/>
    </row>
    <row r="466" spans="2:10">
      <c r="B466" s="23" t="s">
        <v>363</v>
      </c>
      <c r="C466" s="118">
        <v>275577.45</v>
      </c>
      <c r="D466" s="23"/>
      <c r="E466" s="8"/>
    </row>
    <row r="467" spans="2:10">
      <c r="B467" s="23" t="s">
        <v>364</v>
      </c>
      <c r="C467" s="118">
        <v>8020351.4199999999</v>
      </c>
      <c r="D467" s="23"/>
      <c r="E467" s="8"/>
    </row>
    <row r="468" spans="2:10">
      <c r="B468" s="23" t="s">
        <v>365</v>
      </c>
      <c r="C468" s="118">
        <v>-28627.59</v>
      </c>
      <c r="D468" s="23"/>
      <c r="E468" s="8"/>
    </row>
    <row r="469" spans="2:10">
      <c r="B469" s="23" t="s">
        <v>366</v>
      </c>
      <c r="C469" s="118">
        <v>1879851</v>
      </c>
      <c r="D469" s="23"/>
      <c r="E469" s="8"/>
    </row>
    <row r="470" spans="2:10">
      <c r="B470" s="23" t="s">
        <v>367</v>
      </c>
      <c r="C470" s="118">
        <v>162021.84</v>
      </c>
      <c r="D470" s="23"/>
      <c r="E470" s="8"/>
    </row>
    <row r="471" spans="2:10">
      <c r="B471" s="23" t="s">
        <v>368</v>
      </c>
      <c r="C471" s="118">
        <v>405155.2</v>
      </c>
      <c r="D471" s="23"/>
      <c r="E471" s="8"/>
    </row>
    <row r="472" spans="2:10">
      <c r="B472" s="23" t="s">
        <v>369</v>
      </c>
      <c r="C472" s="118">
        <v>2869165.44</v>
      </c>
      <c r="D472" s="23"/>
      <c r="E472" s="8"/>
    </row>
    <row r="473" spans="2:10">
      <c r="B473" s="23" t="s">
        <v>370</v>
      </c>
      <c r="C473" s="118">
        <v>132673.84</v>
      </c>
      <c r="D473" s="23"/>
      <c r="E473" s="8"/>
    </row>
    <row r="474" spans="2:10">
      <c r="B474" s="112"/>
      <c r="C474" s="111"/>
      <c r="D474" s="23"/>
      <c r="E474" s="8"/>
    </row>
    <row r="475" spans="2:10">
      <c r="C475" s="119">
        <f>SUM(C464:C474)</f>
        <v>18102657.100000001</v>
      </c>
      <c r="D475" s="120">
        <v>0</v>
      </c>
      <c r="E475" s="8"/>
      <c r="F475" s="8"/>
      <c r="G475" s="8"/>
    </row>
    <row r="476" spans="2:10">
      <c r="F476" s="8"/>
      <c r="G476" s="8"/>
    </row>
    <row r="477" spans="2:10">
      <c r="B477" s="11" t="s">
        <v>371</v>
      </c>
      <c r="F477" s="8"/>
      <c r="G477" s="8"/>
    </row>
    <row r="478" spans="2:10">
      <c r="B478" s="11" t="s">
        <v>372</v>
      </c>
      <c r="F478" s="8"/>
      <c r="G478" s="8"/>
    </row>
    <row r="479" spans="2:10">
      <c r="B479" s="178"/>
      <c r="C479" s="178"/>
      <c r="D479" s="178"/>
      <c r="E479" s="178"/>
      <c r="F479" s="8"/>
      <c r="G479" s="8"/>
      <c r="J479" s="121"/>
    </row>
    <row r="480" spans="2:10">
      <c r="B480" s="122"/>
      <c r="C480" s="122"/>
      <c r="D480" s="122"/>
      <c r="E480" s="122"/>
      <c r="F480" s="8"/>
      <c r="G480" s="8"/>
      <c r="J480" s="121"/>
    </row>
    <row r="481" spans="2:19">
      <c r="B481" s="164" t="s">
        <v>373</v>
      </c>
      <c r="C481" s="165"/>
      <c r="D481" s="165"/>
      <c r="E481" s="166"/>
      <c r="F481" s="8"/>
      <c r="G481" s="8"/>
      <c r="J481" s="121"/>
    </row>
    <row r="482" spans="2:19">
      <c r="B482" s="167" t="s">
        <v>374</v>
      </c>
      <c r="C482" s="168"/>
      <c r="D482" s="168"/>
      <c r="E482" s="169"/>
      <c r="F482" s="8"/>
      <c r="G482" s="123"/>
      <c r="J482" s="121"/>
    </row>
    <row r="483" spans="2:19">
      <c r="B483" s="170" t="s">
        <v>375</v>
      </c>
      <c r="C483" s="171"/>
      <c r="D483" s="171"/>
      <c r="E483" s="172"/>
      <c r="F483" s="8"/>
      <c r="G483" s="123"/>
      <c r="J483" s="121"/>
    </row>
    <row r="484" spans="2:19">
      <c r="B484" s="160" t="s">
        <v>376</v>
      </c>
      <c r="C484" s="161"/>
      <c r="E484" s="124">
        <v>327740647.05000001</v>
      </c>
      <c r="F484" s="8"/>
      <c r="G484" s="123"/>
    </row>
    <row r="485" spans="2:19">
      <c r="B485" s="157"/>
      <c r="C485" s="157"/>
      <c r="D485" s="8"/>
      <c r="F485" s="8"/>
      <c r="G485" s="123"/>
      <c r="J485" s="121"/>
    </row>
    <row r="486" spans="2:19">
      <c r="B486" s="173" t="s">
        <v>377</v>
      </c>
      <c r="C486" s="174"/>
      <c r="D486" s="125"/>
      <c r="E486" s="126"/>
      <c r="F486" s="8"/>
      <c r="G486" s="8"/>
      <c r="J486" s="121"/>
    </row>
    <row r="487" spans="2:19">
      <c r="B487" s="152" t="s">
        <v>378</v>
      </c>
      <c r="C487" s="153"/>
      <c r="D487" s="127"/>
      <c r="E487" s="128"/>
      <c r="F487" s="8"/>
      <c r="G487" s="8"/>
      <c r="J487" s="121"/>
    </row>
    <row r="488" spans="2:19">
      <c r="B488" s="152" t="s">
        <v>379</v>
      </c>
      <c r="C488" s="153"/>
      <c r="D488" s="127"/>
      <c r="E488" s="128"/>
      <c r="F488" s="8"/>
      <c r="G488" s="8"/>
      <c r="J488" s="121"/>
    </row>
    <row r="489" spans="2:19">
      <c r="B489" s="152" t="s">
        <v>380</v>
      </c>
      <c r="C489" s="153"/>
      <c r="D489" s="127"/>
      <c r="E489" s="128"/>
      <c r="F489" s="8"/>
      <c r="G489" s="8"/>
    </row>
    <row r="490" spans="2:19" ht="15">
      <c r="B490" s="152" t="s">
        <v>381</v>
      </c>
      <c r="C490" s="153"/>
      <c r="D490" s="127"/>
      <c r="E490" s="128"/>
      <c r="F490" s="8"/>
      <c r="G490" s="8"/>
      <c r="J490" s="121"/>
      <c r="L490"/>
      <c r="M490"/>
      <c r="N490"/>
      <c r="O490"/>
      <c r="P490"/>
      <c r="Q490"/>
      <c r="R490"/>
      <c r="S490"/>
    </row>
    <row r="491" spans="2:19" ht="15">
      <c r="B491" s="152" t="s">
        <v>382</v>
      </c>
      <c r="C491" s="153"/>
      <c r="D491" s="127"/>
      <c r="E491" s="128"/>
      <c r="F491" s="8"/>
      <c r="G491" s="8"/>
      <c r="L491"/>
      <c r="M491"/>
      <c r="N491"/>
      <c r="O491"/>
      <c r="P491"/>
      <c r="Q491"/>
      <c r="R491"/>
      <c r="S491"/>
    </row>
    <row r="492" spans="2:19" ht="15">
      <c r="B492" s="157"/>
      <c r="C492" s="157"/>
      <c r="D492" s="8"/>
      <c r="F492" s="8"/>
      <c r="G492" s="8"/>
      <c r="L492"/>
      <c r="M492"/>
      <c r="N492"/>
      <c r="O492"/>
      <c r="P492"/>
      <c r="Q492"/>
      <c r="R492"/>
      <c r="S492"/>
    </row>
    <row r="493" spans="2:19" ht="15">
      <c r="B493" s="173" t="s">
        <v>383</v>
      </c>
      <c r="C493" s="174"/>
      <c r="D493" s="125"/>
      <c r="E493" s="129">
        <f>SUM(D493:D497)</f>
        <v>37953087.119999997</v>
      </c>
      <c r="F493" s="8"/>
      <c r="G493" s="8"/>
      <c r="L493"/>
      <c r="M493"/>
      <c r="N493"/>
      <c r="O493"/>
      <c r="P493"/>
      <c r="Q493"/>
      <c r="R493"/>
      <c r="S493"/>
    </row>
    <row r="494" spans="2:19" ht="15">
      <c r="B494" s="152" t="s">
        <v>384</v>
      </c>
      <c r="C494" s="153"/>
      <c r="D494" s="127"/>
      <c r="E494" s="128"/>
      <c r="F494" s="8"/>
      <c r="G494" s="8"/>
      <c r="J494" s="121"/>
      <c r="L494"/>
      <c r="M494"/>
      <c r="N494"/>
      <c r="O494"/>
      <c r="P494"/>
      <c r="Q494"/>
      <c r="R494"/>
      <c r="S494"/>
    </row>
    <row r="495" spans="2:19" ht="15">
      <c r="B495" s="152" t="s">
        <v>385</v>
      </c>
      <c r="C495" s="153"/>
      <c r="D495" s="127"/>
      <c r="E495" s="128"/>
      <c r="F495" s="8"/>
      <c r="G495" s="8"/>
      <c r="L495"/>
      <c r="M495"/>
      <c r="N495"/>
      <c r="O495"/>
      <c r="P495"/>
      <c r="Q495"/>
      <c r="R495"/>
      <c r="S495"/>
    </row>
    <row r="496" spans="2:19" ht="15">
      <c r="B496" s="152" t="s">
        <v>386</v>
      </c>
      <c r="C496" s="153"/>
      <c r="D496" s="127"/>
      <c r="E496" s="128"/>
      <c r="F496" s="8"/>
      <c r="G496" s="8"/>
      <c r="L496"/>
      <c r="M496"/>
      <c r="N496"/>
      <c r="O496"/>
      <c r="P496"/>
      <c r="Q496"/>
      <c r="R496"/>
      <c r="S496"/>
    </row>
    <row r="497" spans="2:19" ht="15">
      <c r="B497" s="162" t="s">
        <v>387</v>
      </c>
      <c r="C497" s="163"/>
      <c r="D497" s="130">
        <v>37953087.119999997</v>
      </c>
      <c r="E497" s="131"/>
      <c r="F497" s="8"/>
      <c r="G497" s="8"/>
      <c r="L497"/>
      <c r="M497"/>
      <c r="N497"/>
      <c r="O497"/>
      <c r="P497"/>
      <c r="Q497"/>
      <c r="R497"/>
      <c r="S497"/>
    </row>
    <row r="498" spans="2:19" ht="15">
      <c r="B498" s="157"/>
      <c r="C498" s="157"/>
      <c r="F498" s="8"/>
      <c r="G498" s="8"/>
      <c r="L498"/>
      <c r="M498"/>
      <c r="N498"/>
      <c r="O498"/>
      <c r="P498"/>
      <c r="Q498"/>
      <c r="R498"/>
      <c r="S498"/>
    </row>
    <row r="499" spans="2:19" ht="15">
      <c r="B499" s="160" t="s">
        <v>388</v>
      </c>
      <c r="C499" s="161"/>
      <c r="E499" s="132">
        <f>+E484+E486-E493</f>
        <v>289787559.93000001</v>
      </c>
      <c r="F499" s="133">
        <f>+E499-[2]EA!D34</f>
        <v>0</v>
      </c>
      <c r="G499" s="123"/>
      <c r="L499"/>
      <c r="M499"/>
      <c r="N499"/>
      <c r="O499"/>
      <c r="P499"/>
      <c r="Q499"/>
      <c r="R499"/>
      <c r="S499"/>
    </row>
    <row r="500" spans="2:19" ht="15">
      <c r="B500" s="122"/>
      <c r="C500" s="122"/>
      <c r="D500" s="122"/>
      <c r="E500" s="122"/>
      <c r="F500" s="8"/>
      <c r="J500"/>
      <c r="K500"/>
      <c r="L500"/>
      <c r="M500"/>
      <c r="N500"/>
      <c r="O500"/>
      <c r="P500"/>
      <c r="Q500"/>
      <c r="R500"/>
      <c r="S500"/>
    </row>
    <row r="501" spans="2:19" ht="15">
      <c r="B501" s="122"/>
      <c r="C501" s="122"/>
      <c r="D501" s="122"/>
      <c r="E501" s="122"/>
      <c r="F501" s="8"/>
      <c r="J501"/>
      <c r="K501"/>
      <c r="L501"/>
      <c r="M501"/>
      <c r="N501"/>
      <c r="O501"/>
      <c r="P501"/>
      <c r="Q501"/>
      <c r="R501"/>
      <c r="S501"/>
    </row>
    <row r="502" spans="2:19" ht="15">
      <c r="B502" s="164" t="s">
        <v>389</v>
      </c>
      <c r="C502" s="165"/>
      <c r="D502" s="165"/>
      <c r="E502" s="166"/>
      <c r="F502" s="8"/>
      <c r="J502"/>
      <c r="K502"/>
      <c r="L502"/>
      <c r="M502"/>
      <c r="N502"/>
      <c r="O502"/>
      <c r="P502"/>
      <c r="Q502"/>
      <c r="R502"/>
      <c r="S502"/>
    </row>
    <row r="503" spans="2:19" ht="15">
      <c r="B503" s="167" t="s">
        <v>374</v>
      </c>
      <c r="C503" s="168"/>
      <c r="D503" s="168"/>
      <c r="E503" s="169"/>
      <c r="F503" s="8"/>
      <c r="J503"/>
      <c r="K503"/>
      <c r="L503"/>
      <c r="M503"/>
      <c r="N503"/>
      <c r="O503"/>
      <c r="P503"/>
      <c r="Q503"/>
      <c r="R503"/>
      <c r="S503"/>
    </row>
    <row r="504" spans="2:19" ht="15">
      <c r="B504" s="170" t="s">
        <v>375</v>
      </c>
      <c r="C504" s="171"/>
      <c r="D504" s="171"/>
      <c r="E504" s="172"/>
      <c r="F504" s="8"/>
      <c r="J504"/>
      <c r="K504"/>
      <c r="L504"/>
      <c r="M504"/>
      <c r="N504"/>
      <c r="O504"/>
      <c r="P504"/>
      <c r="Q504"/>
      <c r="R504"/>
      <c r="S504"/>
    </row>
    <row r="505" spans="2:19" ht="15">
      <c r="B505" s="160" t="s">
        <v>390</v>
      </c>
      <c r="C505" s="161"/>
      <c r="E505" s="134">
        <v>186557568.06</v>
      </c>
      <c r="F505" s="8"/>
      <c r="J505"/>
      <c r="K505"/>
      <c r="L505"/>
      <c r="M505"/>
      <c r="N505"/>
      <c r="O505"/>
      <c r="P505"/>
      <c r="Q505"/>
      <c r="R505"/>
      <c r="S505"/>
    </row>
    <row r="506" spans="2:19" ht="15">
      <c r="B506" s="157"/>
      <c r="C506" s="157"/>
      <c r="F506" s="8"/>
      <c r="J506"/>
      <c r="K506"/>
      <c r="L506"/>
      <c r="M506"/>
      <c r="N506"/>
      <c r="O506"/>
      <c r="P506"/>
      <c r="Q506"/>
      <c r="R506"/>
      <c r="S506"/>
    </row>
    <row r="507" spans="2:19" ht="15">
      <c r="B507" s="158" t="s">
        <v>391</v>
      </c>
      <c r="C507" s="159"/>
      <c r="D507" s="125"/>
      <c r="E507" s="135">
        <f>SUM(D507:D524)</f>
        <v>13703459.560000001</v>
      </c>
      <c r="F507" s="8"/>
      <c r="J507"/>
      <c r="K507"/>
      <c r="L507"/>
      <c r="M507"/>
      <c r="N507"/>
      <c r="O507"/>
      <c r="P507"/>
      <c r="Q507"/>
      <c r="R507"/>
      <c r="S507"/>
    </row>
    <row r="508" spans="2:19" ht="15">
      <c r="B508" s="152" t="s">
        <v>392</v>
      </c>
      <c r="C508" s="153"/>
      <c r="D508" s="136">
        <v>1879851</v>
      </c>
      <c r="E508" s="137"/>
      <c r="F508" s="8"/>
      <c r="J508"/>
      <c r="K508"/>
      <c r="L508"/>
      <c r="M508"/>
      <c r="N508"/>
      <c r="O508"/>
      <c r="P508"/>
      <c r="Q508"/>
      <c r="R508"/>
      <c r="S508"/>
    </row>
    <row r="509" spans="2:19" ht="15">
      <c r="B509" s="152" t="s">
        <v>393</v>
      </c>
      <c r="C509" s="153"/>
      <c r="D509" s="136"/>
      <c r="E509" s="137"/>
      <c r="F509" s="8"/>
      <c r="J509"/>
      <c r="K509"/>
      <c r="L509"/>
      <c r="M509"/>
      <c r="N509"/>
      <c r="O509"/>
      <c r="P509"/>
      <c r="Q509"/>
      <c r="R509"/>
      <c r="S509"/>
    </row>
    <row r="510" spans="2:19" ht="15">
      <c r="B510" s="152" t="s">
        <v>394</v>
      </c>
      <c r="C510" s="153"/>
      <c r="D510" s="136">
        <v>162021.84</v>
      </c>
      <c r="E510" s="137"/>
      <c r="F510" s="8"/>
      <c r="J510"/>
      <c r="K510"/>
      <c r="L510"/>
      <c r="M510"/>
      <c r="N510"/>
      <c r="O510"/>
      <c r="P510"/>
      <c r="Q510"/>
      <c r="R510"/>
      <c r="S510"/>
    </row>
    <row r="511" spans="2:19" ht="15">
      <c r="B511" s="152" t="s">
        <v>395</v>
      </c>
      <c r="C511" s="153"/>
      <c r="D511" s="136"/>
      <c r="E511" s="137"/>
      <c r="F511" s="8"/>
      <c r="J511"/>
      <c r="K511"/>
      <c r="L511"/>
      <c r="M511"/>
      <c r="N511"/>
      <c r="O511"/>
      <c r="P511"/>
      <c r="Q511"/>
      <c r="R511"/>
      <c r="S511"/>
    </row>
    <row r="512" spans="2:19" ht="15">
      <c r="B512" s="152" t="s">
        <v>396</v>
      </c>
      <c r="C512" s="153"/>
      <c r="D512" s="136"/>
      <c r="E512" s="137"/>
      <c r="F512" s="8"/>
      <c r="J512"/>
      <c r="K512"/>
      <c r="L512"/>
      <c r="M512"/>
      <c r="N512"/>
      <c r="O512"/>
      <c r="P512"/>
      <c r="Q512"/>
      <c r="R512"/>
      <c r="S512"/>
    </row>
    <row r="513" spans="2:19" ht="15">
      <c r="B513" s="152" t="s">
        <v>397</v>
      </c>
      <c r="C513" s="153"/>
      <c r="D513" s="136">
        <v>3406994.48</v>
      </c>
      <c r="E513" s="137"/>
      <c r="F513" s="8"/>
      <c r="J513"/>
      <c r="K513"/>
      <c r="L513"/>
      <c r="M513"/>
      <c r="N513"/>
      <c r="O513"/>
      <c r="P513"/>
      <c r="Q513"/>
      <c r="R513"/>
      <c r="S513"/>
    </row>
    <row r="514" spans="2:19" ht="15">
      <c r="B514" s="152" t="s">
        <v>398</v>
      </c>
      <c r="C514" s="153"/>
      <c r="D514" s="136"/>
      <c r="E514" s="137"/>
      <c r="F514" s="8"/>
      <c r="J514"/>
      <c r="K514"/>
      <c r="L514"/>
      <c r="M514"/>
      <c r="N514"/>
      <c r="O514"/>
      <c r="P514"/>
      <c r="Q514"/>
      <c r="R514"/>
      <c r="S514"/>
    </row>
    <row r="515" spans="2:19" ht="15">
      <c r="B515" s="152" t="s">
        <v>399</v>
      </c>
      <c r="C515" s="153"/>
      <c r="D515" s="136"/>
      <c r="E515" s="137"/>
      <c r="F515" s="8"/>
      <c r="J515"/>
      <c r="K515"/>
      <c r="L515"/>
      <c r="M515"/>
      <c r="N515"/>
      <c r="O515"/>
      <c r="P515"/>
      <c r="Q515"/>
      <c r="R515"/>
      <c r="S515"/>
    </row>
    <row r="516" spans="2:19" ht="15">
      <c r="B516" s="152" t="s">
        <v>400</v>
      </c>
      <c r="C516" s="153"/>
      <c r="D516" s="136"/>
      <c r="E516" s="137"/>
      <c r="F516" s="8"/>
      <c r="J516"/>
      <c r="K516"/>
      <c r="L516"/>
      <c r="M516"/>
      <c r="N516"/>
      <c r="O516"/>
      <c r="P516"/>
      <c r="Q516"/>
      <c r="R516"/>
      <c r="S516"/>
    </row>
    <row r="517" spans="2:19" ht="15">
      <c r="B517" s="152" t="s">
        <v>401</v>
      </c>
      <c r="C517" s="153"/>
      <c r="D517" s="136">
        <v>8254592.2400000002</v>
      </c>
      <c r="E517" s="137"/>
      <c r="F517" s="8"/>
      <c r="J517"/>
      <c r="K517"/>
      <c r="L517"/>
      <c r="M517"/>
      <c r="N517"/>
      <c r="O517"/>
      <c r="P517"/>
      <c r="Q517"/>
      <c r="R517"/>
      <c r="S517"/>
    </row>
    <row r="518" spans="2:19" ht="15">
      <c r="B518" s="152" t="s">
        <v>402</v>
      </c>
      <c r="C518" s="153"/>
      <c r="D518" s="136"/>
      <c r="E518" s="137"/>
      <c r="F518" s="8"/>
      <c r="J518"/>
      <c r="K518"/>
      <c r="L518"/>
      <c r="M518"/>
      <c r="N518"/>
      <c r="O518"/>
      <c r="P518"/>
      <c r="Q518"/>
      <c r="R518"/>
      <c r="S518"/>
    </row>
    <row r="519" spans="2:19" ht="15">
      <c r="B519" s="152" t="s">
        <v>403</v>
      </c>
      <c r="C519" s="153"/>
      <c r="D519" s="136"/>
      <c r="E519" s="137"/>
      <c r="F519" s="8"/>
      <c r="J519"/>
      <c r="K519"/>
      <c r="L519"/>
      <c r="M519"/>
      <c r="N519"/>
      <c r="O519"/>
      <c r="P519"/>
      <c r="Q519"/>
      <c r="R519"/>
      <c r="S519"/>
    </row>
    <row r="520" spans="2:19" ht="15">
      <c r="B520" s="152" t="s">
        <v>404</v>
      </c>
      <c r="C520" s="153"/>
      <c r="D520" s="136"/>
      <c r="E520" s="137"/>
      <c r="F520" s="8"/>
      <c r="J520"/>
      <c r="K520"/>
      <c r="L520"/>
      <c r="M520"/>
      <c r="N520"/>
      <c r="O520"/>
      <c r="P520"/>
      <c r="Q520"/>
      <c r="R520"/>
      <c r="S520"/>
    </row>
    <row r="521" spans="2:19" ht="15">
      <c r="B521" s="152" t="s">
        <v>405</v>
      </c>
      <c r="C521" s="153"/>
      <c r="D521" s="136"/>
      <c r="E521" s="137"/>
      <c r="F521" s="8"/>
      <c r="J521"/>
      <c r="K521"/>
      <c r="L521"/>
      <c r="M521"/>
      <c r="N521"/>
      <c r="O521"/>
      <c r="P521"/>
      <c r="Q521"/>
      <c r="R521"/>
      <c r="S521"/>
    </row>
    <row r="522" spans="2:19" ht="15">
      <c r="B522" s="152" t="s">
        <v>406</v>
      </c>
      <c r="C522" s="153"/>
      <c r="D522" s="136"/>
      <c r="E522" s="137"/>
      <c r="F522" s="8"/>
      <c r="J522"/>
      <c r="K522"/>
      <c r="L522"/>
      <c r="M522"/>
      <c r="N522"/>
      <c r="O522"/>
      <c r="P522"/>
      <c r="Q522"/>
      <c r="R522"/>
      <c r="S522"/>
    </row>
    <row r="523" spans="2:19" ht="12.75" customHeight="1">
      <c r="B523" s="152" t="s">
        <v>407</v>
      </c>
      <c r="C523" s="153"/>
      <c r="D523" s="136"/>
      <c r="E523" s="137"/>
      <c r="F523" s="8"/>
      <c r="J523"/>
      <c r="K523"/>
      <c r="L523"/>
      <c r="M523"/>
      <c r="N523"/>
      <c r="O523"/>
      <c r="P523"/>
      <c r="Q523"/>
      <c r="R523"/>
      <c r="S523"/>
    </row>
    <row r="524" spans="2:19" ht="15">
      <c r="B524" s="154" t="s">
        <v>408</v>
      </c>
      <c r="C524" s="155"/>
      <c r="D524" s="136"/>
      <c r="E524" s="137"/>
      <c r="F524" s="8"/>
      <c r="J524"/>
      <c r="K524"/>
      <c r="L524"/>
      <c r="M524"/>
      <c r="N524"/>
      <c r="O524"/>
      <c r="P524"/>
      <c r="Q524"/>
      <c r="R524"/>
      <c r="S524"/>
    </row>
    <row r="525" spans="2:19" ht="15">
      <c r="B525" s="157"/>
      <c r="C525" s="157"/>
      <c r="D525" s="138"/>
      <c r="F525" s="8"/>
      <c r="J525"/>
      <c r="K525"/>
      <c r="L525"/>
      <c r="M525"/>
      <c r="N525"/>
    </row>
    <row r="526" spans="2:19" ht="15">
      <c r="B526" s="158" t="s">
        <v>409</v>
      </c>
      <c r="C526" s="159"/>
      <c r="D526" s="139"/>
      <c r="E526" s="135">
        <f>SUM(D526:D533)</f>
        <v>0</v>
      </c>
      <c r="F526" s="8"/>
      <c r="J526"/>
      <c r="K526"/>
      <c r="L526"/>
      <c r="M526"/>
      <c r="N526"/>
    </row>
    <row r="527" spans="2:19" ht="15">
      <c r="B527" s="152" t="s">
        <v>410</v>
      </c>
      <c r="C527" s="153"/>
      <c r="D527" s="136">
        <v>0</v>
      </c>
      <c r="E527" s="137"/>
      <c r="F527" s="8"/>
      <c r="J527"/>
      <c r="K527"/>
      <c r="L527"/>
      <c r="M527"/>
      <c r="N527"/>
    </row>
    <row r="528" spans="2:19" ht="15">
      <c r="B528" s="152" t="s">
        <v>411</v>
      </c>
      <c r="C528" s="153"/>
      <c r="D528" s="136"/>
      <c r="E528" s="137"/>
      <c r="F528" s="8"/>
      <c r="J528"/>
      <c r="K528"/>
      <c r="L528"/>
      <c r="M528"/>
      <c r="N528"/>
    </row>
    <row r="529" spans="2:14" ht="15">
      <c r="B529" s="152" t="s">
        <v>412</v>
      </c>
      <c r="C529" s="153"/>
      <c r="D529" s="136"/>
      <c r="E529" s="137"/>
      <c r="F529" s="8"/>
      <c r="J529"/>
      <c r="K529"/>
      <c r="L529"/>
      <c r="M529"/>
      <c r="N529"/>
    </row>
    <row r="530" spans="2:14" ht="15">
      <c r="B530" s="152" t="s">
        <v>413</v>
      </c>
      <c r="C530" s="153"/>
      <c r="D530" s="136"/>
      <c r="E530" s="137"/>
      <c r="F530" s="8"/>
      <c r="G530" s="140"/>
      <c r="H530" s="141"/>
      <c r="I530" s="141"/>
      <c r="J530"/>
      <c r="K530"/>
      <c r="L530"/>
      <c r="M530"/>
      <c r="N530"/>
    </row>
    <row r="531" spans="2:14" ht="15">
      <c r="B531" s="152" t="s">
        <v>414</v>
      </c>
      <c r="C531" s="153"/>
      <c r="D531" s="136"/>
      <c r="E531" s="137"/>
      <c r="F531" s="8"/>
      <c r="G531" s="140"/>
      <c r="H531" s="141"/>
      <c r="I531" s="141"/>
      <c r="J531"/>
      <c r="K531"/>
      <c r="L531"/>
      <c r="M531"/>
      <c r="N531"/>
    </row>
    <row r="532" spans="2:14" ht="15">
      <c r="B532" s="152" t="s">
        <v>415</v>
      </c>
      <c r="C532" s="153"/>
      <c r="D532" s="136"/>
      <c r="E532" s="137"/>
      <c r="F532" s="8"/>
      <c r="G532" s="140"/>
      <c r="H532" s="141"/>
      <c r="I532" s="141"/>
      <c r="J532"/>
      <c r="K532"/>
      <c r="L532"/>
      <c r="M532"/>
      <c r="N532"/>
    </row>
    <row r="533" spans="2:14" ht="15">
      <c r="B533" s="154" t="s">
        <v>416</v>
      </c>
      <c r="C533" s="155"/>
      <c r="D533" s="136">
        <v>0</v>
      </c>
      <c r="E533" s="137"/>
      <c r="F533" s="8"/>
      <c r="G533" s="140"/>
      <c r="H533" s="141"/>
      <c r="I533" s="141"/>
      <c r="J533"/>
      <c r="K533"/>
      <c r="L533"/>
      <c r="M533"/>
      <c r="N533"/>
    </row>
    <row r="534" spans="2:14" ht="15">
      <c r="B534" s="156"/>
      <c r="C534" s="156"/>
      <c r="F534" s="8"/>
      <c r="G534" s="140"/>
      <c r="H534" s="141"/>
      <c r="I534" s="141"/>
      <c r="J534"/>
      <c r="K534"/>
      <c r="L534"/>
      <c r="M534"/>
      <c r="N534"/>
    </row>
    <row r="535" spans="2:14" ht="15">
      <c r="B535" s="142" t="s">
        <v>417</v>
      </c>
      <c r="E535" s="132">
        <f>+E505-E507+E526</f>
        <v>172854108.5</v>
      </c>
      <c r="F535" s="143">
        <f>+[2]EA!I52</f>
        <v>172854108.50000003</v>
      </c>
      <c r="G535" s="143">
        <f>+E535-F535</f>
        <v>0</v>
      </c>
      <c r="H535" s="141"/>
      <c r="I535" s="141"/>
      <c r="J535"/>
      <c r="K535"/>
      <c r="L535"/>
      <c r="M535"/>
      <c r="N535"/>
    </row>
    <row r="536" spans="2:14" ht="15">
      <c r="F536" s="144"/>
      <c r="G536" s="140"/>
      <c r="H536" s="141"/>
      <c r="I536" s="141"/>
      <c r="J536"/>
      <c r="K536"/>
      <c r="L536"/>
      <c r="M536"/>
      <c r="N536"/>
    </row>
    <row r="537" spans="2:14" ht="15">
      <c r="F537" s="8"/>
      <c r="G537" s="8"/>
      <c r="J537"/>
      <c r="K537"/>
      <c r="L537"/>
      <c r="M537"/>
      <c r="N537"/>
    </row>
    <row r="538" spans="2:14" ht="15">
      <c r="F538" s="145"/>
      <c r="G538" s="8"/>
      <c r="J538"/>
      <c r="K538"/>
      <c r="L538"/>
      <c r="M538"/>
      <c r="N538"/>
    </row>
    <row r="539" spans="2:14" ht="15">
      <c r="F539" s="145"/>
      <c r="G539" s="8"/>
      <c r="J539"/>
      <c r="K539"/>
      <c r="L539"/>
      <c r="M539"/>
      <c r="N539"/>
    </row>
    <row r="540" spans="2:14" ht="15">
      <c r="F540" s="8"/>
      <c r="G540" s="8"/>
      <c r="J540"/>
      <c r="K540"/>
      <c r="L540"/>
      <c r="M540"/>
      <c r="N540"/>
    </row>
    <row r="541" spans="2:14" ht="15">
      <c r="B541" s="151" t="s">
        <v>418</v>
      </c>
      <c r="C541" s="151"/>
      <c r="D541" s="151"/>
      <c r="E541" s="151"/>
      <c r="F541" s="151"/>
      <c r="G541" s="8"/>
      <c r="J541"/>
      <c r="K541"/>
      <c r="L541"/>
      <c r="M541"/>
      <c r="N541"/>
    </row>
    <row r="542" spans="2:14" ht="15">
      <c r="B542" s="146"/>
      <c r="C542" s="146"/>
      <c r="D542" s="146"/>
      <c r="E542" s="146"/>
      <c r="F542" s="146"/>
      <c r="G542" s="8"/>
      <c r="J542"/>
      <c r="K542"/>
      <c r="L542"/>
      <c r="M542"/>
      <c r="N542"/>
    </row>
    <row r="543" spans="2:14" ht="15">
      <c r="B543" s="146"/>
      <c r="C543" s="146"/>
      <c r="D543" s="146"/>
      <c r="E543" s="146"/>
      <c r="F543" s="146"/>
      <c r="G543" s="8"/>
      <c r="J543"/>
      <c r="K543"/>
      <c r="L543"/>
      <c r="M543"/>
      <c r="N543"/>
    </row>
    <row r="544" spans="2:14" ht="15">
      <c r="B544" s="60" t="s">
        <v>419</v>
      </c>
      <c r="C544" s="61" t="s">
        <v>57</v>
      </c>
      <c r="D544" s="94" t="s">
        <v>58</v>
      </c>
      <c r="E544" s="94" t="s">
        <v>59</v>
      </c>
      <c r="F544" s="8"/>
      <c r="G544" s="8"/>
      <c r="J544"/>
      <c r="K544"/>
      <c r="L544"/>
      <c r="M544"/>
      <c r="N544"/>
    </row>
    <row r="545" spans="2:14" ht="15">
      <c r="B545" s="21" t="s">
        <v>420</v>
      </c>
      <c r="C545" s="111">
        <v>0</v>
      </c>
      <c r="D545" s="45">
        <v>204734.4</v>
      </c>
      <c r="E545" s="45">
        <v>204734.4</v>
      </c>
      <c r="F545" s="8"/>
      <c r="G545" s="8"/>
      <c r="J545"/>
      <c r="K545"/>
      <c r="L545"/>
      <c r="M545"/>
      <c r="N545"/>
    </row>
    <row r="546" spans="2:14" ht="15">
      <c r="B546" s="21" t="s">
        <v>421</v>
      </c>
      <c r="C546" s="111">
        <v>0</v>
      </c>
      <c r="D546" s="45">
        <v>-204734.4</v>
      </c>
      <c r="E546" s="45">
        <v>-204734.4</v>
      </c>
      <c r="F546" s="8"/>
      <c r="G546" s="8"/>
      <c r="J546"/>
      <c r="K546"/>
      <c r="L546"/>
      <c r="M546"/>
      <c r="N546"/>
    </row>
    <row r="547" spans="2:14" ht="15">
      <c r="B547" s="25"/>
      <c r="C547" s="111"/>
      <c r="D547" s="45"/>
      <c r="E547" s="45"/>
      <c r="F547" s="8"/>
      <c r="G547" s="8"/>
      <c r="J547"/>
      <c r="K547"/>
      <c r="L547"/>
      <c r="M547"/>
      <c r="N547"/>
    </row>
    <row r="548" spans="2:14" ht="15">
      <c r="C548" s="18" t="s">
        <v>422</v>
      </c>
      <c r="D548" s="18" t="s">
        <v>422</v>
      </c>
      <c r="E548" s="18" t="s">
        <v>422</v>
      </c>
      <c r="F548" s="8"/>
      <c r="G548" s="8"/>
      <c r="J548"/>
      <c r="K548"/>
      <c r="L548"/>
      <c r="M548"/>
      <c r="N548"/>
    </row>
    <row r="549" spans="2:14" ht="15">
      <c r="F549" s="8"/>
      <c r="G549" s="8"/>
      <c r="J549"/>
      <c r="K549"/>
      <c r="L549"/>
      <c r="M549"/>
      <c r="N549"/>
    </row>
    <row r="550" spans="2:14" ht="15">
      <c r="F550" s="8"/>
      <c r="G550" s="8"/>
      <c r="J550"/>
      <c r="K550"/>
      <c r="L550"/>
      <c r="M550"/>
      <c r="N550"/>
    </row>
    <row r="551" spans="2:14" ht="15">
      <c r="B551" s="147" t="s">
        <v>423</v>
      </c>
      <c r="F551" s="8"/>
      <c r="G551" s="8"/>
      <c r="J551"/>
      <c r="K551"/>
      <c r="L551"/>
      <c r="M551"/>
      <c r="N551"/>
    </row>
    <row r="552" spans="2:14" ht="12" customHeight="1">
      <c r="F552" s="8"/>
      <c r="G552" s="8"/>
      <c r="J552"/>
      <c r="K552"/>
      <c r="L552"/>
      <c r="M552"/>
      <c r="N552"/>
    </row>
    <row r="553" spans="2:14" ht="12" customHeight="1">
      <c r="F553" s="8"/>
      <c r="G553" s="8"/>
      <c r="J553"/>
      <c r="K553"/>
      <c r="L553"/>
      <c r="M553"/>
      <c r="N553"/>
    </row>
    <row r="554" spans="2:14" ht="12" customHeight="1">
      <c r="F554" s="8"/>
      <c r="G554" s="8"/>
    </row>
    <row r="555" spans="2:14">
      <c r="C555" s="122"/>
      <c r="D555" s="122"/>
      <c r="E555" s="122"/>
    </row>
    <row r="556" spans="2:14">
      <c r="B556" s="148"/>
      <c r="C556" s="122"/>
      <c r="D556" s="149"/>
      <c r="E556" s="122"/>
    </row>
    <row r="557" spans="2:14">
      <c r="B557" s="150" t="s">
        <v>424</v>
      </c>
      <c r="C557" s="122"/>
      <c r="D557" s="150" t="s">
        <v>425</v>
      </c>
      <c r="E557" s="122"/>
    </row>
    <row r="558" spans="2:14">
      <c r="B558" s="150" t="s">
        <v>426</v>
      </c>
      <c r="C558" s="122"/>
      <c r="D558" s="150" t="s">
        <v>427</v>
      </c>
      <c r="E558" s="122"/>
    </row>
    <row r="559" spans="2:14">
      <c r="G559" s="8"/>
    </row>
    <row r="560" spans="2:14">
      <c r="B560" s="122"/>
      <c r="C560" s="122"/>
      <c r="D560" s="122"/>
      <c r="E560" s="122"/>
      <c r="F560" s="122"/>
      <c r="G560" s="122"/>
    </row>
    <row r="561" spans="2:7">
      <c r="B561" s="122"/>
      <c r="C561" s="122"/>
      <c r="D561" s="122"/>
      <c r="E561" s="122"/>
      <c r="F561" s="122"/>
      <c r="G561" s="122"/>
    </row>
    <row r="565" spans="2:7" ht="12.75" customHeight="1"/>
    <row r="568" spans="2:7" ht="12.75" customHeight="1"/>
  </sheetData>
  <mergeCells count="67">
    <mergeCell ref="D290:E290"/>
    <mergeCell ref="A1:L1"/>
    <mergeCell ref="A2:L2"/>
    <mergeCell ref="A3:L3"/>
    <mergeCell ref="H5:L6"/>
    <mergeCell ref="A8:L8"/>
    <mergeCell ref="D83:E83"/>
    <mergeCell ref="D230:E230"/>
    <mergeCell ref="D239:E239"/>
    <mergeCell ref="D246:E246"/>
    <mergeCell ref="D253:E253"/>
    <mergeCell ref="D282:E282"/>
    <mergeCell ref="B490:C490"/>
    <mergeCell ref="E398:G398"/>
    <mergeCell ref="B479:E479"/>
    <mergeCell ref="B481:E481"/>
    <mergeCell ref="B482:E482"/>
    <mergeCell ref="B483:E483"/>
    <mergeCell ref="B484:C484"/>
    <mergeCell ref="B485:C485"/>
    <mergeCell ref="B486:C486"/>
    <mergeCell ref="B487:C487"/>
    <mergeCell ref="B488:C488"/>
    <mergeCell ref="B489:C489"/>
    <mergeCell ref="B504:E504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2:E502"/>
    <mergeCell ref="B503:E503"/>
    <mergeCell ref="B516:C516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28:C528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41:F541"/>
    <mergeCell ref="B529:C529"/>
    <mergeCell ref="B530:C530"/>
    <mergeCell ref="B531:C531"/>
    <mergeCell ref="B532:C532"/>
    <mergeCell ref="B533:C533"/>
    <mergeCell ref="B534:C534"/>
  </mergeCells>
  <dataValidations count="4">
    <dataValidation allowBlank="1" showInputMessage="1" showErrorMessage="1" prompt="Especificar origen de dicho recurso: Federal, Estatal, Municipal, Particulares." sqref="D226 D233:D235 D242"/>
    <dataValidation allowBlank="1" showInputMessage="1" showErrorMessage="1" prompt="Características cualitativas significativas que les impacten financieramente." sqref="D176:E176 E226 E233:E235 E242"/>
    <dataValidation allowBlank="1" showInputMessage="1" showErrorMessage="1" prompt="Corresponde al número de la cuenta de acuerdo al Plan de Cuentas emitido por el CONAC (DOF 22/11/2010)." sqref="B176"/>
    <dataValidation allowBlank="1" showInputMessage="1" showErrorMessage="1" prompt="Saldo final del periodo que corresponde la cuenta pública presentada (mensual:  enero, febrero, marzo, etc.; trimestral: 1er, 2do, 3ro. o 4to.)." sqref="C176 C226 C233:C235 C242"/>
  </dataValidations>
  <pageMargins left="0.70866141732283472" right="0.70866141732283472" top="0.39370078740157483" bottom="0.74803149606299213" header="0.31496062992125984" footer="0.31496062992125984"/>
  <pageSetup scale="27" fitToHeight="9" orientation="landscape" r:id="rId1"/>
  <headerFooter>
    <oddFooter>&amp;R&amp;P</oddFooter>
  </headerFooter>
  <rowBreaks count="3" manualBreakCount="3">
    <brk id="157" max="9" man="1"/>
    <brk id="292" max="11" man="1"/>
    <brk id="4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(2)</vt:lpstr>
      <vt:lpstr>'NOTAS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2018-04-30T20:14:12Z</dcterms:created>
  <dcterms:modified xsi:type="dcterms:W3CDTF">2018-05-02T21:44:34Z</dcterms:modified>
</cp:coreProperties>
</file>