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1T 2016\"/>
    </mc:Choice>
  </mc:AlternateContent>
  <bookViews>
    <workbookView xWindow="0" yWindow="0" windowWidth="28800" windowHeight="12435"/>
  </bookViews>
  <sheets>
    <sheet name="NOTAS (3)" sheetId="1" r:id="rId1"/>
  </sheets>
  <externalReferences>
    <externalReference r:id="rId2"/>
  </externalReferences>
  <definedNames>
    <definedName name="_xlnm.Print_Area" localSheetId="0">'NOTAS (3)'!$A$2:$L$618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7" i="1" l="1"/>
  <c r="D607" i="1"/>
  <c r="C607" i="1"/>
  <c r="E516" i="1"/>
  <c r="E497" i="1"/>
  <c r="E495" i="1"/>
  <c r="E525" i="1" s="1"/>
  <c r="B493" i="1"/>
  <c r="E486" i="1"/>
  <c r="E480" i="1"/>
  <c r="E473" i="1"/>
  <c r="E471" i="1"/>
  <c r="C459" i="1"/>
  <c r="E437" i="1"/>
  <c r="D437" i="1"/>
  <c r="C437" i="1"/>
  <c r="D406" i="1"/>
  <c r="C406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G383" i="1"/>
  <c r="F383" i="1"/>
  <c r="D383" i="1"/>
  <c r="C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83" i="1" s="1"/>
  <c r="D359" i="1"/>
  <c r="C359" i="1"/>
  <c r="C285" i="1"/>
  <c r="C277" i="1"/>
  <c r="C249" i="1"/>
  <c r="C242" i="1"/>
  <c r="C235" i="1"/>
  <c r="C228" i="1"/>
  <c r="F220" i="1"/>
  <c r="C220" i="1"/>
  <c r="E215" i="1"/>
  <c r="E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E200" i="1"/>
  <c r="E199" i="1"/>
  <c r="D198" i="1"/>
  <c r="D197" i="1"/>
  <c r="D196" i="1"/>
  <c r="D195" i="1"/>
  <c r="D194" i="1"/>
  <c r="D193" i="1"/>
  <c r="D192" i="1"/>
  <c r="D191" i="1"/>
  <c r="D190" i="1"/>
  <c r="D189" i="1"/>
  <c r="E188" i="1"/>
  <c r="E220" i="1" s="1"/>
  <c r="D187" i="1"/>
  <c r="D186" i="1"/>
  <c r="D185" i="1"/>
  <c r="D220" i="1" s="1"/>
  <c r="C177" i="1"/>
  <c r="C168" i="1"/>
  <c r="E161" i="1"/>
  <c r="D161" i="1"/>
  <c r="C161" i="1"/>
  <c r="E151" i="1"/>
  <c r="D151" i="1"/>
  <c r="C151" i="1"/>
  <c r="C84" i="1"/>
  <c r="C77" i="1"/>
  <c r="C67" i="1"/>
  <c r="F56" i="1"/>
  <c r="E56" i="1"/>
  <c r="C56" i="1"/>
  <c r="D51" i="1"/>
  <c r="D49" i="1"/>
  <c r="D47" i="1"/>
  <c r="D45" i="1"/>
  <c r="D44" i="1"/>
  <c r="D43" i="1"/>
  <c r="D42" i="1"/>
  <c r="D56" i="1" s="1"/>
  <c r="E37" i="1"/>
  <c r="D37" i="1"/>
  <c r="C37" i="1"/>
  <c r="E25" i="1"/>
  <c r="C25" i="1"/>
</calcChain>
</file>

<file path=xl/sharedStrings.xml><?xml version="1.0" encoding="utf-8"?>
<sst xmlns="http://schemas.openxmlformats.org/spreadsheetml/2006/main" count="559" uniqueCount="468">
  <si>
    <t xml:space="preserve">NOTAS A LOS ESTADOS FINANCIEROS </t>
  </si>
  <si>
    <t>AL  31 DE  MARZO  DEL  2016</t>
  </si>
  <si>
    <t>SISTEMA AVANZADO DE BACHILLERATO Y EDUCACION SUPERIOR EN EL ESTADO DE GUANAJUATO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</si>
  <si>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</si>
  <si>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</si>
  <si>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</si>
  <si>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</si>
  <si>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</si>
  <si>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</si>
  <si>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</si>
  <si>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</si>
  <si>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</si>
  <si>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</si>
  <si>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</si>
  <si>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INV BANCOMER INF. 1351</t>
  </si>
  <si>
    <t>Pagaré</t>
  </si>
  <si>
    <t>1121109001 IXE CASA BOLSA 589531</t>
  </si>
  <si>
    <t>Certificado Bursatil</t>
  </si>
  <si>
    <t>1211 INVERSIONES A LP</t>
  </si>
  <si>
    <t>1211109001 LP IXE CASA DE BOLSA 589531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</si>
  <si>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</si>
  <si>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</si>
  <si>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</si>
  <si>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</si>
  <si>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</si>
  <si>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1122602001 CUENTAS POR COBRAR A ENTIDADES FED Y MPIOS</t>
  </si>
  <si>
    <t>1124 INGRESOS POR RECUPERAR CP</t>
  </si>
  <si>
    <t>NO APLICA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</si>
  <si>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</si>
  <si>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</si>
  <si>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</si>
  <si>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</si>
  <si>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</si>
  <si>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</si>
  <si>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</si>
  <si>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</si>
  <si>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</si>
  <si>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</si>
  <si>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</si>
  <si>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</si>
  <si>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</si>
  <si>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</si>
  <si>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</si>
  <si>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</si>
  <si>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</si>
  <si>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</si>
  <si>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</si>
  <si>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</si>
  <si>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</si>
  <si>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</si>
  <si>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</si>
  <si>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</si>
  <si>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</si>
  <si>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</si>
  <si>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</si>
  <si>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</si>
  <si>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</si>
  <si>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</si>
  <si>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</si>
  <si>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</si>
  <si>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</si>
  <si>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</si>
  <si>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</si>
  <si>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</si>
  <si>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Dep. anual</t>
  </si>
  <si>
    <t>1233058300  EDIFICIOS NO HABITACIONALES</t>
  </si>
  <si>
    <t>1233583001  EDIFICIOS A VALOR HISTORICO</t>
  </si>
  <si>
    <t>1236200001  CONSTRUCCIONES EN PROCESO EN BIENES PROPIOS 10</t>
  </si>
  <si>
    <t>1236262200  Edificación no habitacional</t>
  </si>
  <si>
    <t>1230   BIENES INMUEBLES, INFRAESTRUCTURA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</si>
  <si>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</si>
  <si>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</si>
  <si>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</si>
  <si>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</si>
  <si>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</si>
  <si>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</si>
  <si>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</si>
  <si>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</si>
  <si>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</si>
  <si>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</si>
  <si>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</si>
  <si>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</si>
  <si>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</si>
  <si>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</si>
  <si>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</si>
  <si>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</si>
  <si>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</si>
  <si>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</si>
  <si>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</si>
  <si>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</si>
  <si>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</si>
  <si>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</si>
  <si>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</si>
  <si>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</si>
  <si>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</si>
  <si>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</si>
  <si>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</si>
  <si>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</si>
  <si>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</si>
  <si>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</si>
  <si>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1240   BIENES MUEBLES</t>
  </si>
  <si>
    <t>1261258301  DEP. ACUM. DE EDIFICIOS NO RESINDENCIALES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</si>
  <si>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</si>
  <si>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</si>
  <si>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</si>
  <si>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</si>
  <si>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</si>
  <si>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</si>
  <si>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</si>
  <si>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</si>
  <si>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</si>
  <si>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</si>
  <si>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</si>
  <si>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</si>
  <si>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</si>
  <si>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</si>
  <si>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</si>
  <si>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</si>
  <si>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</si>
  <si>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</si>
  <si>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1260   DEPRECIACIÓN y DETERIORO ACUM.</t>
  </si>
  <si>
    <t>ESF-09 INTANGIBLES Y DIFERIDOS</t>
  </si>
  <si>
    <t>1250 ACTIVOS INTANGIBLES</t>
  </si>
  <si>
    <t>NO      APLICA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</si>
  <si>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</si>
  <si>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</si>
  <si>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</si>
  <si>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</si>
  <si>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</si>
  <si>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</si>
  <si>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</si>
  <si>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</si>
  <si>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</si>
  <si>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2111102001  SUELDOS DEVENGADOS EJERCICIO ANTERIOR</t>
  </si>
  <si>
    <t>2111401003  APORTACION PATRONAL IMSS</t>
  </si>
  <si>
    <t>2111401004  APORTACION PATRONAL INFONAVIT</t>
  </si>
  <si>
    <t>2112101001  PROVEEDORES DE BIENES Y SERVICIOS</t>
  </si>
  <si>
    <t>2112102001  PROVEEDORES DEL EJERCICIO ANTERIOR</t>
  </si>
  <si>
    <t>2112199099  EM/RF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</si>
  <si>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</si>
  <si>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</si>
  <si>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</si>
  <si>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</si>
  <si>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</si>
  <si>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</si>
  <si>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2117301003  IVA TRASLADADO</t>
  </si>
  <si>
    <t>2117502102  IMPUESTO NOMINAS A PAGAR</t>
  </si>
  <si>
    <t>2117901003  CUOTAS SINDICALES</t>
  </si>
  <si>
    <t>2117902003  FONDO DE AHORRO SABES</t>
  </si>
  <si>
    <t>2117902004  FONDO DE AHORRO EMPLEADOS</t>
  </si>
  <si>
    <t>2117903001  PENSIÓN ALIMENTICIA</t>
  </si>
  <si>
    <t>2117910001  VIVIENDA</t>
  </si>
  <si>
    <t>2117911001  ISSEG</t>
  </si>
  <si>
    <t>2117912001  OPTICAS</t>
  </si>
  <si>
    <t>2117918004  PENALIZACIONES CONTRATISTAS</t>
  </si>
  <si>
    <t>2117919001  FONACOT</t>
  </si>
  <si>
    <t>2119904004  CXP GEG POR RECTIFICACIONES</t>
  </si>
  <si>
    <t>2119904005  CXP POR REMANENTES</t>
  </si>
  <si>
    <t>2119904008  CXP REMANENTE EN SOLICITUD DE REFRENDO</t>
  </si>
  <si>
    <t>2119905001  ACREEDORES DIVERSOS</t>
  </si>
  <si>
    <t>2119905007  DONATIVOS PARA APOYO A ALUMNOS VIBA</t>
  </si>
  <si>
    <t>2119905008  APORTACION PATRONATO MALLA</t>
  </si>
  <si>
    <t>2119905009  APORTACION PATRONATO OBRA</t>
  </si>
  <si>
    <t>2120 DOCUMENTOS POR PAGAR A LARGO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</si>
  <si>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</si>
  <si>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</si>
  <si>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</si>
  <si>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</si>
  <si>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</si>
  <si>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</si>
  <si>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</si>
  <si>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</si>
  <si>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</si>
  <si>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</si>
  <si>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</si>
  <si>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</si>
  <si>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</si>
  <si>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</si>
  <si>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</si>
  <si>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</si>
  <si>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</si>
  <si>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</si>
  <si>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</si>
  <si>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4159510805  POR CONCEPTO DE CURSOS DE IDIOMAS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</si>
  <si>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</si>
  <si>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</si>
  <si>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</si>
  <si>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</si>
  <si>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4169610158  POR CONCEPTO DE DONATIVOS EN ESPECIE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</si>
  <si>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</si>
  <si>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</si>
  <si>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</si>
  <si>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</si>
  <si>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</si>
  <si>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</si>
  <si>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</si>
  <si>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</si>
  <si>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</si>
  <si>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4311511001 INTERES NORMALES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</si>
  <si>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</si>
  <si>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</si>
  <si>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</si>
  <si>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</si>
  <si>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</si>
  <si>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</si>
  <si>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Pago de nomina de maestros de bachillerato, tutores de universidad y personal administrativo</t>
  </si>
  <si>
    <t>5112123000  RETRIBUCIONES POR SERVS. DE CARACTER SOCIAL</t>
  </si>
  <si>
    <t>5113132000  PRIMAS DE VACAS., DOMINICAL Y GRATIF. FIN DE AÑO</t>
  </si>
  <si>
    <t>5114141000  APORTACIONES DE SEGURIDAD SOCIAL</t>
  </si>
  <si>
    <t>5114142000  APORTACIONES A FONDOS DE VIVIENDA</t>
  </si>
  <si>
    <t>5114143000  APORTACIONES AL SISTEMA  PARA EL RETIRO</t>
  </si>
  <si>
    <t>5115151000  CUOTAS PARA EL FONDO DE AHORRO Y FONDO DEL TRABAJO</t>
  </si>
  <si>
    <t>5115152000  INDEMNIZACIONES</t>
  </si>
  <si>
    <t>5115154000  PRESTACIONES CONTRACTUALES</t>
  </si>
  <si>
    <t>5121211000  MATERIALES Y ÚTILES DE OFICINA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</si>
  <si>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</si>
  <si>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</si>
  <si>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</si>
  <si>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</si>
  <si>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</si>
  <si>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</si>
  <si>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</si>
  <si>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</si>
  <si>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</si>
  <si>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</si>
  <si>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</si>
  <si>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</si>
  <si>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</si>
  <si>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</si>
  <si>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5125256000  FIBRAS SINTÉTICAS, HULES, PLÁSTICOS Y DERIVS.</t>
  </si>
  <si>
    <t>5126261000  COMBUSTIBLES, LUBRICANTES Y ADITIVOS</t>
  </si>
  <si>
    <t>5129291000  HERRAMIENTAS MENORES</t>
  </si>
  <si>
    <t>5129292000  REFACCIONES, ACCESORIOS Y HERRAM. MENORES</t>
  </si>
  <si>
    <t>5129296000  REF. Y ACCESORIOS ME. DE EQ. DE TRANSPORTE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</si>
  <si>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</si>
  <si>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</si>
  <si>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</si>
  <si>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</si>
  <si>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</si>
  <si>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</si>
  <si>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</si>
  <si>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SERVICIOS POSTALES Y TELEGRAFICOS</t>
  </si>
  <si>
    <t>5132322000  ARRENDAMIENTO DE EDIFICIOS</t>
  </si>
  <si>
    <t>5132325000  ARRENDAMIENTO DE EQUIPO DE TRANSPORTE</t>
  </si>
  <si>
    <t>5132329000  OTROS ARRENDAMIENTOS</t>
  </si>
  <si>
    <t>5133331000  SERVS. LEGALES, DE CONTA., AUDITORIA Y RELACS.</t>
  </si>
  <si>
    <t>5133333000  SERVS. CONSULT. ADM., PROCS., TEC. Y TECNO. INFO.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</si>
  <si>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</si>
  <si>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</si>
  <si>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</si>
  <si>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</si>
  <si>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</si>
  <si>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</si>
  <si>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</si>
  <si>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</si>
  <si>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</si>
  <si>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</si>
  <si>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</si>
  <si>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</si>
  <si>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5137372000  PASAJES TERRESTRES</t>
  </si>
  <si>
    <t>5137375000  VIATICOS EN EL PAIS</t>
  </si>
  <si>
    <t>5138382000  GASTOS DE ORDEN SOCIAL Y CULTURAL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</si>
  <si>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</si>
  <si>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</si>
  <si>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</si>
  <si>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</si>
  <si>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</si>
  <si>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</si>
  <si>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5241441000  AYUDAS SOCIALES A PERSONAS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</si>
  <si>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</si>
  <si>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</si>
  <si>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</si>
  <si>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</si>
  <si>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</si>
  <si>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</si>
  <si>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3110000003  FONDOS DE CONTINGENCIA</t>
  </si>
  <si>
    <t>3110000007  APOYOS INTERINSTITUCIONALES</t>
  </si>
  <si>
    <t>3110915000  BIENES MUEBLES E INMUEBLES</t>
  </si>
  <si>
    <t>3110916000  OBRA PÚBLICA</t>
  </si>
  <si>
    <t>3111825406  FAM. EDU. MEDIA SUPERIOR OBRA PÚBLICA</t>
  </si>
  <si>
    <t>3111828006  FAFEF OBRA PUBLICA</t>
  </si>
  <si>
    <t>3111835000  FEDERAL CONVENIO EJER BIENES MUEBLES E INMUEBLES</t>
  </si>
  <si>
    <t>3111924206  MUNICIPAL DEL EJERCICIO OBRA PÚBLICA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</si>
  <si>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</si>
  <si>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</si>
  <si>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</si>
  <si>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</si>
  <si>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</si>
  <si>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</si>
  <si>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</si>
  <si>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</si>
  <si>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</si>
  <si>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</si>
  <si>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</si>
  <si>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</si>
  <si>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</si>
  <si>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</si>
  <si>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</si>
  <si>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</si>
  <si>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</si>
  <si>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</si>
  <si>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</si>
  <si>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</si>
  <si>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</si>
  <si>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</si>
  <si>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</si>
  <si>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</si>
  <si>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</si>
  <si>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</si>
  <si>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</si>
  <si>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</si>
  <si>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</si>
  <si>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</si>
  <si>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</si>
  <si>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</si>
  <si>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1112102013  BBVA 0102368498 RECURSO FEDERAL GASTO CORRIENTE</t>
  </si>
  <si>
    <t>1112102014  BBVA01995383990 FEDERAL PAAGES</t>
  </si>
  <si>
    <t>1112104001  BITAL CHEQUES (HSBC)</t>
  </si>
  <si>
    <t>1112104002  HSBC FONDO DE AHORRO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</si>
  <si>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</si>
  <si>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</si>
  <si>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</si>
  <si>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</si>
  <si>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1112106001  DERECHOS EDUCATIVOS BANCO DEL BAJIO</t>
  </si>
  <si>
    <t>1112106002  BAJIO PROPIO 5254446 CHEQUES CLIENTE 11380730</t>
  </si>
  <si>
    <t>1112106003  BAJIO AF FAFEF 2014  119476030101  Federal</t>
  </si>
  <si>
    <t>1112106004  BAJIO 14209027 0101 ESTATAL</t>
  </si>
  <si>
    <t>1112106005  BAJIO 14298202 0101 APORTACIONES FAM FEDERAL M. SU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</si>
  <si>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</si>
  <si>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</si>
  <si>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</si>
  <si>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</si>
  <si>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</si>
  <si>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</si>
  <si>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</si>
  <si>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1231 Terrenos</t>
  </si>
  <si>
    <t>1233 Edificios no Habitacionales</t>
  </si>
  <si>
    <t>1236 Construcciones en Proceso en Bienes</t>
  </si>
  <si>
    <t>1240 BIENES 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</si>
  <si>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</si>
  <si>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</si>
  <si>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</si>
  <si>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</si>
  <si>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</si>
  <si>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</si>
  <si>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</si>
  <si>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</si>
  <si>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</si>
  <si>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</si>
  <si>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</si>
  <si>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</si>
  <si>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</si>
  <si>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</si>
  <si>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</si>
  <si>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</si>
  <si>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</si>
  <si>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</si>
  <si>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</si>
  <si>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</si>
  <si>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</si>
  <si>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</si>
  <si>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</si>
  <si>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</si>
  <si>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</si>
  <si>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</si>
  <si>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</si>
  <si>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</si>
  <si>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</si>
  <si>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</si>
  <si>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</si>
  <si>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</si>
  <si>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</si>
  <si>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</si>
  <si>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</si>
  <si>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</si>
  <si>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</si>
  <si>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</si>
  <si>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</si>
  <si>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</si>
  <si>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</si>
  <si>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</si>
  <si>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</si>
  <si>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</si>
  <si>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</si>
  <si>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</si>
  <si>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</si>
  <si>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</si>
  <si>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</si>
  <si>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</si>
  <si>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</si>
  <si>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</si>
  <si>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</si>
  <si>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</si>
  <si>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</si>
  <si>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</si>
  <si>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7110000143  "CABECERA MUNICIPAL, SAN FELIPE"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</si>
  <si>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</si>
  <si>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</si>
  <si>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</si>
  <si>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</si>
  <si>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</si>
  <si>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</si>
  <si>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7110000230  SAN ANDRÉS DEL CUBO, SAN FELIPE</t>
  </si>
  <si>
    <t>7110000231  LOS RODRÍGUEZ, SAN MIGUEL DE ALLENDE</t>
  </si>
  <si>
    <t>7110000233  CORRAL DE PIEDRAS,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</si>
  <si>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</si>
  <si>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</si>
  <si>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</si>
  <si>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</si>
  <si>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</si>
  <si>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</si>
  <si>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</si>
  <si>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</si>
  <si>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</si>
  <si>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</si>
  <si>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</si>
  <si>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</si>
  <si>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</si>
  <si>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</si>
  <si>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</si>
  <si>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</si>
  <si>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</si>
  <si>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</si>
  <si>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</si>
  <si>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</si>
  <si>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</si>
  <si>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</si>
  <si>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</si>
  <si>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</si>
  <si>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</si>
  <si>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7110000262  PATRONATOS NO IDENTIFICADOS</t>
  </si>
  <si>
    <t>7120000142  "CABECERA MUNICIPAL, SAN FELIPE"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</si>
  <si>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</si>
  <si>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</si>
  <si>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</si>
  <si>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</si>
  <si>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</si>
  <si>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</si>
  <si>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7120000230  SAN ANDRÉS DEL CUBO, SAN FELIPE</t>
  </si>
  <si>
    <t>7120000231  LOS RODRÍGUEZ, SAN MIGUEL DE ALLENDE</t>
  </si>
  <si>
    <t>7120000233  CORRAL DE PIEDRAS,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</si>
  <si>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</si>
  <si>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</si>
  <si>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</si>
  <si>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</si>
  <si>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</si>
  <si>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</si>
  <si>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</si>
  <si>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</si>
  <si>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</si>
  <si>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</si>
  <si>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</si>
  <si>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</si>
  <si>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</si>
  <si>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</si>
  <si>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</si>
  <si>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</si>
  <si>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</si>
  <si>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</si>
  <si>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</si>
  <si>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</si>
  <si>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</si>
  <si>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</si>
  <si>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</si>
  <si>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</si>
  <si>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</si>
  <si>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7120000262  PATRONATOS NO IDENTIFICADOS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</si>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</sst>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12" fillId="0" borderId="5" xfId="0" applyNumberFormat="1" applyFont="1" applyFill="1" applyBorder="1" applyAlignment="1">
      <alignment wrapText="1"/>
    </xf>
    <xf numFmtId="4" fontId="12" fillId="0" borderId="6" xfId="0" applyNumberFormat="1" applyFont="1" applyFill="1" applyBorder="1" applyAlignment="1">
      <alignment wrapText="1"/>
    </xf>
    <xf numFmtId="49" fontId="3" fillId="3" borderId="7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wrapText="1"/>
    </xf>
    <xf numFmtId="43" fontId="3" fillId="2" borderId="2" xfId="1" applyFont="1" applyFill="1" applyBorder="1" applyAlignment="1">
      <alignment horizontal="center" vertical="center"/>
    </xf>
    <xf numFmtId="0" fontId="13" fillId="3" borderId="0" xfId="0" applyFont="1" applyFill="1" applyBorder="1"/>
    <xf numFmtId="43" fontId="0" fillId="0" borderId="0" xfId="1" applyFont="1"/>
    <xf numFmtId="164" fontId="2" fillId="3" borderId="4" xfId="0" applyNumberFormat="1" applyFont="1" applyFill="1" applyBorder="1"/>
    <xf numFmtId="4" fontId="12" fillId="0" borderId="5" xfId="0" applyNumberFormat="1" applyFont="1" applyFill="1" applyBorder="1" applyAlignment="1">
      <alignment wrapText="1"/>
    </xf>
    <xf numFmtId="49" fontId="6" fillId="3" borderId="4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3" fontId="6" fillId="3" borderId="4" xfId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4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49" fontId="3" fillId="3" borderId="8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left"/>
    </xf>
    <xf numFmtId="164" fontId="5" fillId="3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3" fillId="3" borderId="0" xfId="0" applyNumberFormat="1" applyFont="1" applyFill="1" applyBorder="1"/>
    <xf numFmtId="49" fontId="3" fillId="3" borderId="7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left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165" fontId="2" fillId="3" borderId="4" xfId="0" applyNumberFormat="1" applyFont="1" applyFill="1" applyBorder="1"/>
    <xf numFmtId="165" fontId="10" fillId="3" borderId="4" xfId="0" applyNumberFormat="1" applyFont="1" applyFill="1" applyBorder="1"/>
    <xf numFmtId="164" fontId="10" fillId="3" borderId="4" xfId="0" applyNumberFormat="1" applyFont="1" applyFill="1" applyBorder="1"/>
    <xf numFmtId="0" fontId="0" fillId="0" borderId="4" xfId="0" applyBorder="1"/>
    <xf numFmtId="0" fontId="0" fillId="0" borderId="7" xfId="0" applyBorder="1"/>
    <xf numFmtId="0" fontId="2" fillId="2" borderId="2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10" xfId="0" applyFont="1" applyFill="1" applyBorder="1"/>
    <xf numFmtId="0" fontId="2" fillId="3" borderId="7" xfId="0" applyFont="1" applyFill="1" applyBorder="1"/>
    <xf numFmtId="49" fontId="3" fillId="3" borderId="16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7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10" fontId="2" fillId="3" borderId="4" xfId="0" applyNumberFormat="1" applyFont="1" applyFill="1" applyBorder="1"/>
    <xf numFmtId="10" fontId="2" fillId="3" borderId="7" xfId="0" applyNumberFormat="1" applyFont="1" applyFill="1" applyBorder="1"/>
    <xf numFmtId="10" fontId="3" fillId="2" borderId="2" xfId="0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164" fontId="5" fillId="3" borderId="18" xfId="0" applyNumberFormat="1" applyFont="1" applyFill="1" applyBorder="1"/>
    <xf numFmtId="49" fontId="6" fillId="3" borderId="8" xfId="0" applyNumberFormat="1" applyFont="1" applyFill="1" applyBorder="1" applyAlignment="1">
      <alignment horizontal="left"/>
    </xf>
    <xf numFmtId="0" fontId="5" fillId="3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4" fillId="0" borderId="0" xfId="0" applyFont="1" applyAlignment="1">
      <alignment horizontal="center" wrapText="1"/>
    </xf>
    <xf numFmtId="0" fontId="2" fillId="0" borderId="0" xfId="0" applyFont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5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5" fillId="0" borderId="2" xfId="0" applyFont="1" applyBorder="1" applyAlignment="1">
      <alignment vertical="center" wrapText="1"/>
    </xf>
    <xf numFmtId="0" fontId="2" fillId="0" borderId="2" xfId="0" applyFont="1" applyBorder="1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43" fontId="16" fillId="0" borderId="2" xfId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43" fontId="17" fillId="0" borderId="2" xfId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3" fontId="2" fillId="3" borderId="0" xfId="0" applyNumberFormat="1" applyFont="1" applyFill="1" applyBorder="1"/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0" fontId="18" fillId="0" borderId="0" xfId="0" applyFont="1"/>
    <xf numFmtId="0" fontId="17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5" fillId="3" borderId="18" xfId="0" applyNumberFormat="1" applyFont="1" applyFill="1" applyBorder="1"/>
    <xf numFmtId="165" fontId="5" fillId="3" borderId="9" xfId="0" applyNumberFormat="1" applyFont="1" applyFill="1" applyBorder="1"/>
    <xf numFmtId="165" fontId="3" fillId="3" borderId="11" xfId="0" applyNumberFormat="1" applyFont="1" applyFill="1" applyBorder="1"/>
    <xf numFmtId="164" fontId="3" fillId="3" borderId="11" xfId="0" applyNumberFormat="1" applyFont="1" applyFill="1" applyBorder="1"/>
    <xf numFmtId="2" fontId="3" fillId="2" borderId="2" xfId="0" applyNumberFormat="1" applyFont="1" applyFill="1" applyBorder="1" applyAlignment="1">
      <alignment horizontal="center" vertical="center"/>
    </xf>
    <xf numFmtId="0" fontId="12" fillId="3" borderId="0" xfId="0" applyFont="1" applyFill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614</xdr:row>
      <xdr:rowOff>0</xdr:rowOff>
    </xdr:from>
    <xdr:to>
      <xdr:col>1</xdr:col>
      <xdr:colOff>3419475</xdr:colOff>
      <xdr:row>614</xdr:row>
      <xdr:rowOff>0</xdr:rowOff>
    </xdr:to>
    <xdr:cxnSp macro="">
      <xdr:nvCxnSpPr>
        <xdr:cNvPr id="2" name="4 Conector recto"/>
        <xdr:cNvCxnSpPr/>
      </xdr:nvCxnSpPr>
      <xdr:spPr>
        <a:xfrm>
          <a:off x="762000" y="105746550"/>
          <a:ext cx="34194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614</xdr:row>
      <xdr:rowOff>0</xdr:rowOff>
    </xdr:from>
    <xdr:to>
      <xdr:col>4</xdr:col>
      <xdr:colOff>961465</xdr:colOff>
      <xdr:row>614</xdr:row>
      <xdr:rowOff>0</xdr:rowOff>
    </xdr:to>
    <xdr:cxnSp macro="">
      <xdr:nvCxnSpPr>
        <xdr:cNvPr id="3" name="10 Conector recto"/>
        <xdr:cNvCxnSpPr/>
      </xdr:nvCxnSpPr>
      <xdr:spPr>
        <a:xfrm>
          <a:off x="7229475" y="105746550"/>
          <a:ext cx="274264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246529</xdr:colOff>
      <xdr:row>614</xdr:row>
      <xdr:rowOff>123265</xdr:rowOff>
    </xdr:from>
    <xdr:to>
      <xdr:col>1</xdr:col>
      <xdr:colOff>2591144</xdr:colOff>
      <xdr:row>617</xdr:row>
      <xdr:rowOff>42411</xdr:rowOff>
    </xdr:to>
    <xdr:sp macro="" textlink="">
      <xdr:nvSpPr>
        <xdr:cNvPr id="4" name="9 CuadroTexto"/>
        <xdr:cNvSpPr txBox="1"/>
      </xdr:nvSpPr>
      <xdr:spPr>
        <a:xfrm>
          <a:off x="1008529" y="105869815"/>
          <a:ext cx="2344615" cy="404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 ALEJANDRO CARRETERO CARRETERO</a:t>
          </a:r>
        </a:p>
      </xdr:txBody>
    </xdr:sp>
    <xdr:clientData/>
  </xdr:twoCellAnchor>
  <xdr:twoCellAnchor>
    <xdr:from>
      <xdr:col>3</xdr:col>
      <xdr:colOff>33617</xdr:colOff>
      <xdr:row>614</xdr:row>
      <xdr:rowOff>112060</xdr:rowOff>
    </xdr:from>
    <xdr:to>
      <xdr:col>4</xdr:col>
      <xdr:colOff>992151</xdr:colOff>
      <xdr:row>617</xdr:row>
      <xdr:rowOff>128653</xdr:rowOff>
    </xdr:to>
    <xdr:sp macro="" textlink="">
      <xdr:nvSpPr>
        <xdr:cNvPr id="5" name="9 CuadroTexto"/>
        <xdr:cNvSpPr txBox="1"/>
      </xdr:nvSpPr>
      <xdr:spPr>
        <a:xfrm>
          <a:off x="7263092" y="105858610"/>
          <a:ext cx="2739709" cy="5023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DIRECTORA DE ADMINISTRACION Y FINANZAS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C.P. ADRIANA MARGARITA OROZCO JIMENEZ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3.%20MARZO\01%20Estados%20Varios%20MZO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NOTAS"/>
      <sheetName val="IPC"/>
      <sheetName val="NOTAS (3)"/>
      <sheetName val="EAI "/>
      <sheetName val="CAdmon "/>
      <sheetName val="COG "/>
      <sheetName val="CTG "/>
      <sheetName val="CFG "/>
      <sheetName val="End Neto"/>
      <sheetName val="Int"/>
      <sheetName val="Post Fiscal"/>
      <sheetName val="CProg"/>
      <sheetName val="BMu"/>
      <sheetName val="BInmu"/>
      <sheetName val="PyPI"/>
      <sheetName val="IR"/>
      <sheetName val="Rel Cta Banc"/>
      <sheetName val="Esq Bur"/>
      <sheetName val="ctas bancarias produc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8">
          <cell r="H58">
            <v>285841316.21000004</v>
          </cell>
        </row>
      </sheetData>
      <sheetData sheetId="11">
        <row r="23">
          <cell r="F23">
            <v>157003886.66999999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9"/>
  <sheetViews>
    <sheetView showGridLines="0" tabSelected="1" view="pageBreakPreview" zoomScale="85" zoomScaleNormal="70" zoomScaleSheetLayoutView="85" workbookViewId="0"/>
  </sheetViews>
  <sheetFormatPr baseColWidth="10" defaultRowHeight="12.75"/>
  <cols>
    <col min="1" max="1" width="11.42578125" style="2"/>
    <col min="2" max="2" width="70.28515625" style="2" customWidth="1"/>
    <col min="3" max="4" width="26.7109375" style="2" customWidth="1"/>
    <col min="5" max="5" width="27.5703125" style="2" customWidth="1"/>
    <col min="6" max="6" width="26.7109375" style="2" customWidth="1"/>
    <col min="7" max="7" width="14.85546875" style="2" bestFit="1" customWidth="1"/>
    <col min="8" max="8" width="16.5703125" style="2" customWidth="1"/>
    <col min="9" max="13" width="11.42578125" style="2"/>
    <col min="14" max="14" width="15.85546875" style="2" customWidth="1"/>
    <col min="15" max="15" width="12.7109375" style="2" bestFit="1" customWidth="1"/>
    <col min="16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6" spans="1:12" ht="15" customHeight="1">
      <c r="H6" s="7" t="s">
        <v>2</v>
      </c>
      <c r="I6" s="7"/>
      <c r="J6" s="7"/>
      <c r="K6" s="7"/>
      <c r="L6" s="7"/>
    </row>
    <row r="7" spans="1:12">
      <c r="B7" s="8"/>
      <c r="C7" s="9"/>
      <c r="D7" s="10"/>
      <c r="E7" s="11"/>
      <c r="F7" s="12"/>
      <c r="G7" s="8" t="s">
        <v>3</v>
      </c>
      <c r="H7" s="13"/>
      <c r="I7" s="13"/>
      <c r="J7" s="13"/>
      <c r="K7" s="13"/>
      <c r="L7" s="13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9"/>
      <c r="D10" s="10"/>
      <c r="E10" s="11"/>
      <c r="F10" s="12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1"/>
      <c r="D15" s="11"/>
      <c r="E15" s="11"/>
    </row>
    <row r="16" spans="1:12">
      <c r="B16" s="21"/>
      <c r="C16" s="11"/>
      <c r="D16" s="11"/>
      <c r="E16" s="11"/>
    </row>
    <row r="17" spans="2:10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10">
      <c r="B18" s="24" t="s">
        <v>12</v>
      </c>
      <c r="C18" s="25"/>
      <c r="D18" s="25">
        <v>0</v>
      </c>
      <c r="E18" s="25">
        <v>0</v>
      </c>
    </row>
    <row r="19" spans="2:10">
      <c r="B19" s="26"/>
      <c r="C19" s="27"/>
      <c r="D19" s="27">
        <v>0</v>
      </c>
      <c r="E19" s="27">
        <v>0</v>
      </c>
    </row>
    <row r="20" spans="2:10">
      <c r="B20" s="26" t="s">
        <v>13</v>
      </c>
      <c r="C20" s="27"/>
      <c r="D20" s="27">
        <v>0</v>
      </c>
      <c r="E20" s="27">
        <v>0</v>
      </c>
    </row>
    <row r="21" spans="2:10">
      <c r="B21" s="28" t="s">
        <v>14</v>
      </c>
      <c r="C21" s="29">
        <v>988607.33</v>
      </c>
      <c r="D21" s="29" t="s">
        <v>15</v>
      </c>
      <c r="E21" s="27"/>
    </row>
    <row r="22" spans="2:10">
      <c r="B22" s="28" t="s">
        <v>16</v>
      </c>
      <c r="C22" s="29">
        <v>396436.24</v>
      </c>
      <c r="D22" s="29" t="s">
        <v>17</v>
      </c>
      <c r="E22" s="27">
        <v>0</v>
      </c>
    </row>
    <row r="23" spans="2:10">
      <c r="B23" s="30" t="s">
        <v>18</v>
      </c>
      <c r="C23" s="31"/>
      <c r="D23" s="31">
        <v>0</v>
      </c>
      <c r="E23" s="31">
        <v>0</v>
      </c>
    </row>
    <row r="24" spans="2:10">
      <c r="B24" s="32" t="s">
        <v>19</v>
      </c>
      <c r="C24" s="33">
        <v>434453.71</v>
      </c>
      <c r="D24" s="29" t="s">
        <v>17</v>
      </c>
      <c r="E24" s="27"/>
    </row>
    <row r="25" spans="2:10">
      <c r="B25" s="21"/>
      <c r="C25" s="34">
        <f>SUM(C18:C24)</f>
        <v>1819497.2799999998</v>
      </c>
      <c r="D25" s="23"/>
      <c r="E25" s="23">
        <f t="shared" ref="E25" si="0">SUM(E18:E23)</f>
        <v>0</v>
      </c>
    </row>
    <row r="26" spans="2:10">
      <c r="B26" s="21"/>
      <c r="C26" s="11"/>
      <c r="D26" s="11"/>
      <c r="E26" s="11"/>
    </row>
    <row r="27" spans="2:10">
      <c r="B27" s="21"/>
      <c r="C27" s="11"/>
      <c r="D27" s="11"/>
      <c r="E27" s="11"/>
    </row>
    <row r="28" spans="2:10">
      <c r="B28" s="21"/>
      <c r="C28" s="11"/>
      <c r="D28" s="11"/>
      <c r="E28" s="11"/>
    </row>
    <row r="29" spans="2:10">
      <c r="B29" s="20" t="s">
        <v>20</v>
      </c>
      <c r="C29" s="35"/>
      <c r="D29" s="11"/>
      <c r="E29" s="11"/>
    </row>
    <row r="31" spans="2:10" ht="18.75" customHeight="1">
      <c r="B31" s="22" t="s">
        <v>21</v>
      </c>
      <c r="C31" s="23" t="s">
        <v>9</v>
      </c>
      <c r="D31" s="23" t="s">
        <v>22</v>
      </c>
      <c r="E31" s="23" t="s">
        <v>23</v>
      </c>
      <c r="F31"/>
      <c r="G31"/>
      <c r="H31" s="36"/>
      <c r="I31" s="36"/>
      <c r="J31" s="36"/>
    </row>
    <row r="32" spans="2:10" ht="15">
      <c r="B32" s="26" t="s">
        <v>24</v>
      </c>
      <c r="C32" s="37"/>
      <c r="D32" s="37"/>
      <c r="E32" s="37"/>
      <c r="F32"/>
      <c r="G32"/>
      <c r="H32" s="36"/>
      <c r="I32" s="36"/>
      <c r="J32" s="36"/>
    </row>
    <row r="33" spans="2:10" ht="15">
      <c r="B33" s="28" t="s">
        <v>25</v>
      </c>
      <c r="C33" s="38">
        <v>51875782</v>
      </c>
      <c r="D33" s="37">
        <v>0</v>
      </c>
      <c r="E33" s="37">
        <v>0</v>
      </c>
      <c r="F33"/>
      <c r="G33"/>
      <c r="H33" s="36"/>
      <c r="I33" s="36"/>
      <c r="J33" s="36"/>
    </row>
    <row r="34" spans="2:10" ht="14.25" customHeight="1">
      <c r="B34" s="26" t="s">
        <v>26</v>
      </c>
      <c r="C34" s="37"/>
      <c r="D34" s="37"/>
      <c r="E34" s="37"/>
      <c r="F34"/>
      <c r="G34"/>
      <c r="H34" s="36"/>
      <c r="I34" s="36"/>
      <c r="J34" s="36"/>
    </row>
    <row r="35" spans="2:10" ht="14.25" customHeight="1">
      <c r="B35" s="39" t="s">
        <v>27</v>
      </c>
      <c r="C35" s="37"/>
      <c r="D35" s="37"/>
      <c r="E35" s="37"/>
      <c r="F35"/>
      <c r="G35"/>
      <c r="H35" s="36"/>
      <c r="I35" s="36"/>
      <c r="J35" s="36"/>
    </row>
    <row r="36" spans="2:10" ht="14.25" customHeight="1">
      <c r="B36" s="30"/>
      <c r="C36" s="40"/>
      <c r="D36" s="40"/>
      <c r="E36" s="40"/>
      <c r="F36"/>
      <c r="G36"/>
      <c r="H36" s="36"/>
      <c r="I36" s="36"/>
      <c r="J36" s="36"/>
    </row>
    <row r="37" spans="2:10" ht="14.25" customHeight="1">
      <c r="C37" s="23">
        <f>SUM(C32:C36)</f>
        <v>51875782</v>
      </c>
      <c r="D37" s="23">
        <f t="shared" ref="D37:E37" si="1">SUM(D32:D36)</f>
        <v>0</v>
      </c>
      <c r="E37" s="23">
        <f t="shared" si="1"/>
        <v>0</v>
      </c>
      <c r="F37"/>
      <c r="G37"/>
      <c r="H37" s="36"/>
      <c r="I37" s="36"/>
      <c r="J37" s="36"/>
    </row>
    <row r="38" spans="2:10" ht="14.25" customHeight="1">
      <c r="C38" s="41"/>
      <c r="D38" s="41"/>
      <c r="E38" s="41"/>
    </row>
    <row r="39" spans="2:10" ht="14.25" customHeight="1"/>
    <row r="40" spans="2:10" ht="23.25" customHeight="1">
      <c r="B40" s="22" t="s">
        <v>28</v>
      </c>
      <c r="C40" s="23" t="s">
        <v>9</v>
      </c>
      <c r="D40" s="23" t="s">
        <v>29</v>
      </c>
      <c r="E40" s="23" t="s">
        <v>30</v>
      </c>
      <c r="F40" s="23" t="s">
        <v>31</v>
      </c>
    </row>
    <row r="41" spans="2:10" ht="14.25" customHeight="1">
      <c r="B41" s="26" t="s">
        <v>32</v>
      </c>
      <c r="C41" s="37"/>
      <c r="D41" s="37"/>
      <c r="E41" s="37"/>
      <c r="F41" s="37"/>
    </row>
    <row r="42" spans="2:10" ht="14.25" customHeight="1">
      <c r="B42" s="39" t="s">
        <v>33</v>
      </c>
      <c r="C42" s="37">
        <v>950992.63</v>
      </c>
      <c r="D42" s="37">
        <f>+C42</f>
        <v>950992.63</v>
      </c>
      <c r="E42" s="37"/>
      <c r="F42" s="37"/>
    </row>
    <row r="43" spans="2:10" ht="14.25" customHeight="1">
      <c r="B43" s="39" t="s">
        <v>34</v>
      </c>
      <c r="C43" s="37">
        <v>81206.95</v>
      </c>
      <c r="D43" s="37">
        <f t="shared" ref="D43:D44" si="2">+C43</f>
        <v>81206.95</v>
      </c>
      <c r="E43" s="37"/>
      <c r="F43" s="37"/>
    </row>
    <row r="44" spans="2:10" ht="14.25" customHeight="1">
      <c r="B44" s="39" t="s">
        <v>35</v>
      </c>
      <c r="C44" s="37">
        <v>8794.1</v>
      </c>
      <c r="D44" s="37">
        <f t="shared" si="2"/>
        <v>8794.1</v>
      </c>
      <c r="E44" s="37"/>
      <c r="F44" s="37"/>
    </row>
    <row r="45" spans="2:10" ht="14.25" customHeight="1">
      <c r="B45" s="39" t="s">
        <v>36</v>
      </c>
      <c r="C45" s="37">
        <v>2241982.94</v>
      </c>
      <c r="D45" s="37">
        <f>+C45-F45</f>
        <v>1941257.88</v>
      </c>
      <c r="E45" s="37"/>
      <c r="F45" s="37">
        <v>300725.06</v>
      </c>
    </row>
    <row r="46" spans="2:10" ht="14.25" customHeight="1">
      <c r="B46" s="26" t="s">
        <v>37</v>
      </c>
      <c r="C46" s="37"/>
      <c r="D46" s="37"/>
      <c r="E46" s="37"/>
      <c r="F46" s="37"/>
    </row>
    <row r="47" spans="2:10" ht="14.25" customHeight="1">
      <c r="B47" s="39" t="s">
        <v>38</v>
      </c>
      <c r="C47" s="37">
        <v>109800</v>
      </c>
      <c r="D47" s="37">
        <f>+C47</f>
        <v>109800</v>
      </c>
      <c r="E47" s="37"/>
      <c r="F47" s="37"/>
    </row>
    <row r="48" spans="2:10" ht="14.25" customHeight="1">
      <c r="B48" s="26" t="s">
        <v>39</v>
      </c>
      <c r="C48" s="37"/>
      <c r="D48" s="37"/>
      <c r="E48" s="37"/>
      <c r="F48" s="37"/>
    </row>
    <row r="49" spans="2:6" ht="14.25" customHeight="1">
      <c r="B49" s="39" t="s">
        <v>40</v>
      </c>
      <c r="C49" s="37">
        <v>3791057.68</v>
      </c>
      <c r="D49" s="42">
        <f>+C49</f>
        <v>3791057.68</v>
      </c>
      <c r="E49" s="42"/>
      <c r="F49" s="37"/>
    </row>
    <row r="50" spans="2:6" ht="14.25" customHeight="1">
      <c r="B50" s="26" t="s">
        <v>41</v>
      </c>
      <c r="C50" s="37"/>
      <c r="D50" s="37"/>
      <c r="E50" s="37"/>
      <c r="F50" s="37"/>
    </row>
    <row r="51" spans="2:6" ht="14.25" customHeight="1">
      <c r="B51" s="39" t="s">
        <v>42</v>
      </c>
      <c r="C51" s="37">
        <v>4665629.43</v>
      </c>
      <c r="D51" s="37">
        <f>+C51</f>
        <v>4665629.43</v>
      </c>
      <c r="E51" s="37"/>
      <c r="F51" s="37"/>
    </row>
    <row r="52" spans="2:6" ht="14.25" customHeight="1">
      <c r="B52" s="26"/>
      <c r="C52" s="37"/>
      <c r="D52" s="37"/>
      <c r="E52" s="37"/>
      <c r="F52" s="37"/>
    </row>
    <row r="53" spans="2:6" ht="14.25" customHeight="1">
      <c r="B53" s="26"/>
      <c r="C53" s="37"/>
      <c r="D53" s="37"/>
      <c r="E53" s="37"/>
      <c r="F53" s="37"/>
    </row>
    <row r="54" spans="2:6" ht="14.25" customHeight="1">
      <c r="B54" s="26"/>
      <c r="C54" s="37"/>
      <c r="D54" s="37"/>
      <c r="E54" s="37"/>
      <c r="F54" s="37"/>
    </row>
    <row r="55" spans="2:6" ht="14.25" customHeight="1">
      <c r="B55" s="30"/>
      <c r="C55" s="40"/>
      <c r="D55" s="40"/>
      <c r="E55" s="40"/>
      <c r="F55" s="40"/>
    </row>
    <row r="56" spans="2:6" ht="14.25" customHeight="1">
      <c r="C56" s="43">
        <f>SUM(C41:C55)</f>
        <v>11849463.73</v>
      </c>
      <c r="D56" s="43">
        <f>SUM(D41:D55)</f>
        <v>11548738.67</v>
      </c>
      <c r="E56" s="23">
        <f t="shared" ref="E56:F56" si="3">SUM(E40:E55)</f>
        <v>0</v>
      </c>
      <c r="F56" s="43">
        <f t="shared" si="3"/>
        <v>300725.06</v>
      </c>
    </row>
    <row r="57" spans="2:6" ht="14.25" customHeight="1"/>
    <row r="58" spans="2:6" ht="14.25" customHeight="1"/>
    <row r="59" spans="2:6" ht="14.25" customHeight="1"/>
    <row r="60" spans="2:6" ht="14.25" customHeight="1">
      <c r="B60" s="20" t="s">
        <v>43</v>
      </c>
    </row>
    <row r="61" spans="2:6" ht="14.25" customHeight="1">
      <c r="B61" s="44"/>
    </row>
    <row r="62" spans="2:6" ht="24" customHeight="1">
      <c r="B62" s="22" t="s">
        <v>44</v>
      </c>
      <c r="C62" s="23" t="s">
        <v>9</v>
      </c>
      <c r="D62" s="23" t="s">
        <v>45</v>
      </c>
    </row>
    <row r="63" spans="2:6" ht="14.25" customHeight="1">
      <c r="B63" s="24" t="s">
        <v>46</v>
      </c>
      <c r="C63" s="25"/>
      <c r="D63" s="25">
        <v>0</v>
      </c>
    </row>
    <row r="64" spans="2:6" ht="14.25" customHeight="1">
      <c r="B64" s="45" t="s">
        <v>27</v>
      </c>
      <c r="C64" s="27"/>
      <c r="D64" s="27">
        <v>0</v>
      </c>
    </row>
    <row r="65" spans="2:7" ht="14.25" customHeight="1">
      <c r="B65" s="26" t="s">
        <v>47</v>
      </c>
      <c r="C65" s="27"/>
      <c r="D65" s="27"/>
    </row>
    <row r="66" spans="2:7" ht="14.25" customHeight="1">
      <c r="B66" s="30"/>
      <c r="C66" s="31"/>
      <c r="D66" s="31">
        <v>0</v>
      </c>
    </row>
    <row r="67" spans="2:7" ht="14.25" customHeight="1">
      <c r="B67" s="46"/>
      <c r="C67" s="23">
        <f>SUM(C62:C66)</f>
        <v>0</v>
      </c>
      <c r="D67" s="23"/>
    </row>
    <row r="68" spans="2:7" ht="14.25" customHeight="1">
      <c r="B68" s="46"/>
      <c r="C68" s="47"/>
      <c r="D68" s="47"/>
    </row>
    <row r="69" spans="2:7" ht="14.25" customHeight="1"/>
    <row r="70" spans="2:7" ht="14.25" customHeight="1">
      <c r="B70" s="20" t="s">
        <v>48</v>
      </c>
    </row>
    <row r="71" spans="2:7" ht="14.25" customHeight="1">
      <c r="B71" s="44"/>
    </row>
    <row r="72" spans="2:7" ht="27.75" customHeight="1">
      <c r="B72" s="22" t="s">
        <v>49</v>
      </c>
      <c r="C72" s="23" t="s">
        <v>9</v>
      </c>
      <c r="D72" s="23" t="s">
        <v>10</v>
      </c>
      <c r="E72" s="23" t="s">
        <v>50</v>
      </c>
      <c r="F72" s="48" t="s">
        <v>51</v>
      </c>
      <c r="G72" s="23" t="s">
        <v>52</v>
      </c>
    </row>
    <row r="73" spans="2:7" ht="14.25" customHeight="1">
      <c r="B73" s="49" t="s">
        <v>53</v>
      </c>
      <c r="C73" s="25"/>
      <c r="D73" s="25">
        <v>0</v>
      </c>
      <c r="E73" s="25">
        <v>0</v>
      </c>
      <c r="F73" s="25">
        <v>0</v>
      </c>
      <c r="G73" s="50">
        <v>0</v>
      </c>
    </row>
    <row r="74" spans="2:7" ht="14.25" customHeight="1">
      <c r="B74" s="51" t="s">
        <v>27</v>
      </c>
      <c r="C74" s="27"/>
      <c r="D74" s="27">
        <v>0</v>
      </c>
      <c r="E74" s="27">
        <v>0</v>
      </c>
      <c r="F74" s="27">
        <v>0</v>
      </c>
      <c r="G74" s="50">
        <v>0</v>
      </c>
    </row>
    <row r="75" spans="2:7" ht="14.25" customHeight="1">
      <c r="B75" s="49"/>
      <c r="C75" s="27"/>
      <c r="D75" s="27">
        <v>0</v>
      </c>
      <c r="E75" s="27">
        <v>0</v>
      </c>
      <c r="F75" s="27">
        <v>0</v>
      </c>
      <c r="G75" s="50">
        <v>0</v>
      </c>
    </row>
    <row r="76" spans="2:7" ht="14.25" customHeight="1">
      <c r="B76" s="52"/>
      <c r="C76" s="31"/>
      <c r="D76" s="31">
        <v>0</v>
      </c>
      <c r="E76" s="31">
        <v>0</v>
      </c>
      <c r="F76" s="31">
        <v>0</v>
      </c>
      <c r="G76" s="53">
        <v>0</v>
      </c>
    </row>
    <row r="77" spans="2:7" ht="15" customHeight="1">
      <c r="B77" s="46"/>
      <c r="C77" s="23">
        <f>SUM(C72:C76)</f>
        <v>0</v>
      </c>
      <c r="D77" s="54">
        <v>0</v>
      </c>
      <c r="E77" s="55">
        <v>0</v>
      </c>
      <c r="F77" s="55">
        <v>0</v>
      </c>
      <c r="G77" s="56">
        <v>0</v>
      </c>
    </row>
    <row r="78" spans="2:7">
      <c r="B78" s="46"/>
      <c r="C78" s="57"/>
      <c r="D78" s="57"/>
      <c r="E78" s="57"/>
      <c r="F78" s="57"/>
      <c r="G78" s="57"/>
    </row>
    <row r="79" spans="2:7">
      <c r="B79" s="46"/>
      <c r="C79" s="57"/>
      <c r="D79" s="57"/>
      <c r="E79" s="57"/>
      <c r="F79" s="57"/>
      <c r="G79" s="57"/>
    </row>
    <row r="80" spans="2:7">
      <c r="B80" s="46"/>
      <c r="C80" s="57"/>
      <c r="D80" s="57"/>
      <c r="E80" s="57"/>
      <c r="F80" s="57"/>
      <c r="G80" s="57"/>
    </row>
    <row r="81" spans="2:7" ht="26.25" customHeight="1">
      <c r="B81" s="22" t="s">
        <v>54</v>
      </c>
      <c r="C81" s="23" t="s">
        <v>9</v>
      </c>
      <c r="D81" s="23" t="s">
        <v>10</v>
      </c>
      <c r="E81" s="23" t="s">
        <v>55</v>
      </c>
      <c r="F81" s="57"/>
      <c r="G81" s="57"/>
    </row>
    <row r="82" spans="2:7">
      <c r="B82" s="24" t="s">
        <v>56</v>
      </c>
      <c r="C82" s="50"/>
      <c r="D82" s="27">
        <v>0</v>
      </c>
      <c r="E82" s="27">
        <v>0</v>
      </c>
      <c r="F82" s="57"/>
      <c r="G82" s="57"/>
    </row>
    <row r="83" spans="2:7">
      <c r="B83" s="58" t="s">
        <v>27</v>
      </c>
      <c r="C83" s="50"/>
      <c r="D83" s="27">
        <v>0</v>
      </c>
      <c r="E83" s="27">
        <v>0</v>
      </c>
      <c r="F83" s="57"/>
      <c r="G83" s="57"/>
    </row>
    <row r="84" spans="2:7" ht="16.5" customHeight="1">
      <c r="B84" s="46"/>
      <c r="C84" s="23">
        <f>SUM(C82:C83)</f>
        <v>0</v>
      </c>
      <c r="D84" s="59"/>
      <c r="E84" s="60"/>
      <c r="F84" s="57"/>
      <c r="G84" s="57"/>
    </row>
    <row r="85" spans="2:7">
      <c r="B85" s="46"/>
      <c r="C85" s="57"/>
      <c r="D85" s="57"/>
      <c r="E85" s="57"/>
      <c r="F85" s="57"/>
      <c r="G85" s="57"/>
    </row>
    <row r="86" spans="2:7">
      <c r="B86" s="46"/>
      <c r="C86" s="57"/>
      <c r="D86" s="57"/>
      <c r="E86" s="57"/>
      <c r="F86" s="57"/>
      <c r="G86" s="57"/>
    </row>
    <row r="87" spans="2:7">
      <c r="B87" s="44"/>
    </row>
    <row r="88" spans="2:7">
      <c r="B88" s="20" t="s">
        <v>57</v>
      </c>
    </row>
    <row r="90" spans="2:7">
      <c r="B90" s="44"/>
    </row>
    <row r="91" spans="2:7" ht="24" customHeight="1">
      <c r="B91" s="22" t="s">
        <v>58</v>
      </c>
      <c r="C91" s="23" t="s">
        <v>59</v>
      </c>
      <c r="D91" s="23" t="s">
        <v>60</v>
      </c>
      <c r="E91" s="23" t="s">
        <v>61</v>
      </c>
      <c r="F91" s="23" t="s">
        <v>62</v>
      </c>
    </row>
    <row r="92" spans="2:7">
      <c r="B92" s="61" t="s">
        <v>63</v>
      </c>
      <c r="C92" s="62">
        <v>94737356.540000007</v>
      </c>
      <c r="D92" s="63">
        <v>97781574.540000007</v>
      </c>
      <c r="E92" s="63">
        <v>3044218</v>
      </c>
      <c r="F92" s="37" t="s">
        <v>64</v>
      </c>
    </row>
    <row r="93" spans="2:7">
      <c r="B93" s="39" t="s">
        <v>65</v>
      </c>
      <c r="C93" s="64">
        <v>54669821.030000001</v>
      </c>
      <c r="D93" s="37">
        <v>54669821.030000001</v>
      </c>
      <c r="E93" s="37">
        <v>0</v>
      </c>
      <c r="F93" s="37"/>
    </row>
    <row r="94" spans="2:7">
      <c r="B94" s="39" t="s">
        <v>66</v>
      </c>
      <c r="C94" s="64">
        <v>448917041.74000001</v>
      </c>
      <c r="D94" s="37">
        <v>452753159.81999999</v>
      </c>
      <c r="E94" s="37">
        <v>3836118.08</v>
      </c>
      <c r="F94" s="37" t="s">
        <v>64</v>
      </c>
    </row>
    <row r="95" spans="2:7">
      <c r="B95" s="39" t="s">
        <v>67</v>
      </c>
      <c r="C95" s="64">
        <v>61767.87</v>
      </c>
      <c r="D95" s="37">
        <v>61767.87</v>
      </c>
      <c r="E95" s="37">
        <v>0</v>
      </c>
      <c r="F95" s="37"/>
    </row>
    <row r="96" spans="2:7">
      <c r="B96" s="39" t="s">
        <v>68</v>
      </c>
      <c r="C96" s="64">
        <v>31954971.079999998</v>
      </c>
      <c r="D96" s="37">
        <v>31975639.010000002</v>
      </c>
      <c r="E96" s="37">
        <v>20667.93</v>
      </c>
      <c r="F96" s="37"/>
    </row>
    <row r="97" spans="2:6">
      <c r="B97" s="26" t="s">
        <v>69</v>
      </c>
      <c r="C97" s="65">
        <v>630340958.25999999</v>
      </c>
      <c r="D97" s="66">
        <v>637241962.26999998</v>
      </c>
      <c r="E97" s="66">
        <v>6901004.0099999998</v>
      </c>
      <c r="F97" s="37"/>
    </row>
    <row r="98" spans="2:6" ht="15">
      <c r="B98" s="67" t="s">
        <v>70</v>
      </c>
      <c r="C98" s="64">
        <v>11232563.49</v>
      </c>
      <c r="D98" s="37">
        <v>13343423.140000001</v>
      </c>
      <c r="E98" s="37">
        <v>2110859.65</v>
      </c>
      <c r="F98" s="37" t="s">
        <v>64</v>
      </c>
    </row>
    <row r="99" spans="2:6">
      <c r="B99" s="39" t="s">
        <v>71</v>
      </c>
      <c r="C99" s="64">
        <v>27421608.129999999</v>
      </c>
      <c r="D99" s="37">
        <v>28765775.68</v>
      </c>
      <c r="E99" s="37">
        <v>1344167.55</v>
      </c>
      <c r="F99" s="37" t="s">
        <v>64</v>
      </c>
    </row>
    <row r="100" spans="2:6">
      <c r="B100" s="39" t="s">
        <v>72</v>
      </c>
      <c r="C100" s="64">
        <v>1111277.6399999999</v>
      </c>
      <c r="D100" s="37">
        <v>1111277.6399999999</v>
      </c>
      <c r="E100" s="37">
        <v>0</v>
      </c>
      <c r="F100" s="37" t="s">
        <v>64</v>
      </c>
    </row>
    <row r="101" spans="2:6">
      <c r="B101" s="39" t="s">
        <v>73</v>
      </c>
      <c r="C101" s="64">
        <v>41052843.810000002</v>
      </c>
      <c r="D101" s="37">
        <v>45400402.659999996</v>
      </c>
      <c r="E101" s="37">
        <v>4347558.8499999996</v>
      </c>
      <c r="F101" s="37" t="s">
        <v>64</v>
      </c>
    </row>
    <row r="102" spans="2:6">
      <c r="B102" s="39" t="s">
        <v>74</v>
      </c>
      <c r="C102" s="64">
        <v>59373436.670000002</v>
      </c>
      <c r="D102" s="37">
        <v>64447381.93</v>
      </c>
      <c r="E102" s="37">
        <v>5073945.26</v>
      </c>
      <c r="F102" s="37" t="s">
        <v>64</v>
      </c>
    </row>
    <row r="103" spans="2:6">
      <c r="B103" s="39" t="s">
        <v>75</v>
      </c>
      <c r="C103" s="64">
        <v>4193063.74</v>
      </c>
      <c r="D103" s="37">
        <v>4122470.89</v>
      </c>
      <c r="E103" s="37">
        <v>-70592.850000000006</v>
      </c>
      <c r="F103" s="37" t="s">
        <v>64</v>
      </c>
    </row>
    <row r="104" spans="2:6">
      <c r="B104" s="39" t="s">
        <v>76</v>
      </c>
      <c r="C104" s="64">
        <v>6939053.0999999996</v>
      </c>
      <c r="D104" s="37">
        <v>6285977.75</v>
      </c>
      <c r="E104" s="37">
        <v>-653075.35</v>
      </c>
      <c r="F104" s="37" t="s">
        <v>64</v>
      </c>
    </row>
    <row r="105" spans="2:6">
      <c r="B105" s="39" t="s">
        <v>77</v>
      </c>
      <c r="C105" s="64">
        <v>9597285.6500000004</v>
      </c>
      <c r="D105" s="37">
        <v>9596387.6500000004</v>
      </c>
      <c r="E105" s="37">
        <v>-898</v>
      </c>
      <c r="F105" s="37" t="s">
        <v>64</v>
      </c>
    </row>
    <row r="106" spans="2:6">
      <c r="B106" s="39" t="s">
        <v>78</v>
      </c>
      <c r="C106" s="64">
        <v>663749.43000000005</v>
      </c>
      <c r="D106" s="37">
        <v>1062301.1499999999</v>
      </c>
      <c r="E106" s="37">
        <v>398551.72</v>
      </c>
      <c r="F106" s="37" t="s">
        <v>64</v>
      </c>
    </row>
    <row r="107" spans="2:6">
      <c r="B107" s="39" t="s">
        <v>79</v>
      </c>
      <c r="C107" s="64">
        <v>44775223.759999998</v>
      </c>
      <c r="D107" s="37">
        <v>44753687.719999999</v>
      </c>
      <c r="E107" s="37">
        <v>-21536.04</v>
      </c>
      <c r="F107" s="37" t="s">
        <v>64</v>
      </c>
    </row>
    <row r="108" spans="2:6">
      <c r="B108" s="39" t="s">
        <v>80</v>
      </c>
      <c r="C108" s="64">
        <v>29025712.780000001</v>
      </c>
      <c r="D108" s="37">
        <v>27412070.27</v>
      </c>
      <c r="E108" s="37">
        <v>-1613642.51</v>
      </c>
      <c r="F108" s="37" t="s">
        <v>64</v>
      </c>
    </row>
    <row r="109" spans="2:6">
      <c r="B109" s="39" t="s">
        <v>81</v>
      </c>
      <c r="C109" s="64">
        <v>10957.68</v>
      </c>
      <c r="D109" s="37">
        <v>10957.68</v>
      </c>
      <c r="E109" s="37">
        <v>0</v>
      </c>
      <c r="F109" s="37" t="s">
        <v>64</v>
      </c>
    </row>
    <row r="110" spans="2:6">
      <c r="B110" s="39" t="s">
        <v>82</v>
      </c>
      <c r="C110" s="64">
        <v>1485217.59</v>
      </c>
      <c r="D110" s="37">
        <v>1485218.07</v>
      </c>
      <c r="E110" s="37">
        <v>0.48</v>
      </c>
      <c r="F110" s="37" t="s">
        <v>64</v>
      </c>
    </row>
    <row r="111" spans="2:6">
      <c r="B111" s="39" t="s">
        <v>83</v>
      </c>
      <c r="C111" s="64">
        <v>2391148.31</v>
      </c>
      <c r="D111" s="37">
        <v>2346051.6</v>
      </c>
      <c r="E111" s="37">
        <v>-45096.71</v>
      </c>
      <c r="F111" s="37" t="s">
        <v>64</v>
      </c>
    </row>
    <row r="112" spans="2:6">
      <c r="B112" s="39" t="s">
        <v>84</v>
      </c>
      <c r="C112" s="64">
        <v>9426974</v>
      </c>
      <c r="D112" s="37">
        <v>9426974</v>
      </c>
      <c r="E112" s="37">
        <v>0</v>
      </c>
      <c r="F112" s="37" t="s">
        <v>64</v>
      </c>
    </row>
    <row r="113" spans="2:6">
      <c r="B113" s="39" t="s">
        <v>85</v>
      </c>
      <c r="C113" s="64">
        <v>9515102.5999999996</v>
      </c>
      <c r="D113" s="37">
        <v>9347811.5999999996</v>
      </c>
      <c r="E113" s="37">
        <v>-167291</v>
      </c>
      <c r="F113" s="37" t="s">
        <v>64</v>
      </c>
    </row>
    <row r="114" spans="2:6">
      <c r="B114" s="39" t="s">
        <v>86</v>
      </c>
      <c r="C114" s="64">
        <v>46006.49</v>
      </c>
      <c r="D114" s="37">
        <v>46006.49</v>
      </c>
      <c r="E114" s="37">
        <v>0</v>
      </c>
      <c r="F114" s="37" t="s">
        <v>64</v>
      </c>
    </row>
    <row r="115" spans="2:6">
      <c r="B115" s="39" t="s">
        <v>87</v>
      </c>
      <c r="C115" s="64">
        <v>2326864.2799999998</v>
      </c>
      <c r="D115" s="37">
        <v>2326864.0499999998</v>
      </c>
      <c r="E115" s="37">
        <v>-0.23</v>
      </c>
      <c r="F115" s="37" t="s">
        <v>64</v>
      </c>
    </row>
    <row r="116" spans="2:6">
      <c r="B116" s="39" t="s">
        <v>88</v>
      </c>
      <c r="C116" s="64">
        <v>11653067.369999999</v>
      </c>
      <c r="D116" s="37">
        <v>11643134.539999999</v>
      </c>
      <c r="E116" s="37">
        <v>-9932.83</v>
      </c>
      <c r="F116" s="37" t="s">
        <v>64</v>
      </c>
    </row>
    <row r="117" spans="2:6">
      <c r="B117" s="39" t="s">
        <v>89</v>
      </c>
      <c r="C117" s="64">
        <v>49325.96</v>
      </c>
      <c r="D117" s="37">
        <v>49325.96</v>
      </c>
      <c r="E117" s="37">
        <v>0</v>
      </c>
      <c r="F117" s="37" t="s">
        <v>64</v>
      </c>
    </row>
    <row r="118" spans="2:6">
      <c r="B118" s="39" t="s">
        <v>90</v>
      </c>
      <c r="C118" s="64">
        <v>243246.14</v>
      </c>
      <c r="D118" s="37">
        <v>243246.14</v>
      </c>
      <c r="E118" s="37">
        <v>0</v>
      </c>
      <c r="F118" s="37" t="s">
        <v>64</v>
      </c>
    </row>
    <row r="119" spans="2:6">
      <c r="B119" s="39" t="s">
        <v>91</v>
      </c>
      <c r="C119" s="64">
        <v>1544113.64</v>
      </c>
      <c r="D119" s="37">
        <v>1544111.59</v>
      </c>
      <c r="E119" s="37">
        <v>-2.0499999999999998</v>
      </c>
      <c r="F119" s="37" t="s">
        <v>64</v>
      </c>
    </row>
    <row r="120" spans="2:6">
      <c r="B120" s="39" t="s">
        <v>92</v>
      </c>
      <c r="C120" s="64">
        <v>1748752.22</v>
      </c>
      <c r="D120" s="37">
        <v>1748723.53</v>
      </c>
      <c r="E120" s="37">
        <v>-28.69</v>
      </c>
      <c r="F120" s="37" t="s">
        <v>64</v>
      </c>
    </row>
    <row r="121" spans="2:6">
      <c r="B121" s="39" t="s">
        <v>93</v>
      </c>
      <c r="C121" s="64">
        <v>154151.84</v>
      </c>
      <c r="D121" s="37">
        <v>154658.23999999999</v>
      </c>
      <c r="E121" s="37">
        <v>506.4</v>
      </c>
      <c r="F121" s="37" t="s">
        <v>64</v>
      </c>
    </row>
    <row r="122" spans="2:6">
      <c r="B122" s="39" t="s">
        <v>94</v>
      </c>
      <c r="C122" s="64">
        <v>631572.38</v>
      </c>
      <c r="D122" s="37">
        <v>631572.38</v>
      </c>
      <c r="E122" s="37">
        <v>0</v>
      </c>
      <c r="F122" s="37" t="s">
        <v>64</v>
      </c>
    </row>
    <row r="123" spans="2:6">
      <c r="B123" s="39" t="s">
        <v>95</v>
      </c>
      <c r="C123" s="64">
        <v>816020.84</v>
      </c>
      <c r="D123" s="37">
        <v>815646.14</v>
      </c>
      <c r="E123" s="37">
        <v>-374.7</v>
      </c>
      <c r="F123" s="37" t="s">
        <v>64</v>
      </c>
    </row>
    <row r="124" spans="2:6" ht="13.5" customHeight="1">
      <c r="B124" s="39" t="s">
        <v>96</v>
      </c>
      <c r="C124" s="64">
        <v>11636.39</v>
      </c>
      <c r="D124" s="37">
        <v>11636.39</v>
      </c>
      <c r="E124" s="37">
        <v>0</v>
      </c>
      <c r="F124" s="37" t="s">
        <v>64</v>
      </c>
    </row>
    <row r="125" spans="2:6">
      <c r="B125" s="39" t="s">
        <v>97</v>
      </c>
      <c r="C125" s="64">
        <v>4051465.53</v>
      </c>
      <c r="D125" s="37">
        <v>4048878.53</v>
      </c>
      <c r="E125" s="37">
        <v>-2587</v>
      </c>
      <c r="F125" s="37" t="s">
        <v>64</v>
      </c>
    </row>
    <row r="126" spans="2:6">
      <c r="B126" s="39" t="s">
        <v>98</v>
      </c>
      <c r="C126" s="64">
        <v>3459.99</v>
      </c>
      <c r="D126" s="37">
        <v>3459.99</v>
      </c>
      <c r="E126" s="37">
        <v>0</v>
      </c>
      <c r="F126" s="37" t="s">
        <v>64</v>
      </c>
    </row>
    <row r="127" spans="2:6">
      <c r="B127" s="39" t="s">
        <v>99</v>
      </c>
      <c r="C127" s="64">
        <v>895539.98</v>
      </c>
      <c r="D127" s="37">
        <v>895539.98</v>
      </c>
      <c r="E127" s="37">
        <v>0</v>
      </c>
      <c r="F127" s="37" t="s">
        <v>64</v>
      </c>
    </row>
    <row r="128" spans="2:6">
      <c r="B128" s="26" t="s">
        <v>100</v>
      </c>
      <c r="C128" s="65">
        <v>282390441.43000001</v>
      </c>
      <c r="D128" s="66">
        <v>293080973.38</v>
      </c>
      <c r="E128" s="66">
        <v>10690531.949999999</v>
      </c>
      <c r="F128" s="37"/>
    </row>
    <row r="129" spans="2:6">
      <c r="B129" s="39" t="s">
        <v>101</v>
      </c>
      <c r="C129" s="64">
        <v>-5055075.59</v>
      </c>
      <c r="D129" s="37">
        <v>-5055075.59</v>
      </c>
      <c r="E129" s="37">
        <v>0</v>
      </c>
      <c r="F129" s="37"/>
    </row>
    <row r="130" spans="2:6">
      <c r="B130" s="39" t="s">
        <v>102</v>
      </c>
      <c r="C130" s="64">
        <v>-8867773.1699999999</v>
      </c>
      <c r="D130" s="37">
        <v>-8863768.6099999994</v>
      </c>
      <c r="E130" s="37">
        <v>4004.56</v>
      </c>
      <c r="F130" s="37"/>
    </row>
    <row r="131" spans="2:6">
      <c r="B131" s="39" t="s">
        <v>103</v>
      </c>
      <c r="C131" s="64">
        <v>-233144</v>
      </c>
      <c r="D131" s="37">
        <v>-233144</v>
      </c>
      <c r="E131" s="37">
        <v>0</v>
      </c>
      <c r="F131" s="37"/>
    </row>
    <row r="132" spans="2:6">
      <c r="B132" s="39" t="s">
        <v>104</v>
      </c>
      <c r="C132" s="64">
        <v>-748080</v>
      </c>
      <c r="D132" s="37">
        <v>-748080</v>
      </c>
      <c r="E132" s="37">
        <v>0</v>
      </c>
      <c r="F132" s="37"/>
    </row>
    <row r="133" spans="2:6">
      <c r="B133" s="39" t="s">
        <v>105</v>
      </c>
      <c r="C133" s="64">
        <v>-79008603.989999995</v>
      </c>
      <c r="D133" s="37">
        <v>-78954505.219999999</v>
      </c>
      <c r="E133" s="37">
        <v>54098.77</v>
      </c>
      <c r="F133" s="37"/>
    </row>
    <row r="134" spans="2:6">
      <c r="B134" s="39" t="s">
        <v>106</v>
      </c>
      <c r="C134" s="64">
        <v>-5686720.0800000001</v>
      </c>
      <c r="D134" s="37">
        <v>-5678382.8700000001</v>
      </c>
      <c r="E134" s="37">
        <v>8337.2099999999991</v>
      </c>
      <c r="F134" s="37"/>
    </row>
    <row r="135" spans="2:6">
      <c r="B135" s="39" t="s">
        <v>107</v>
      </c>
      <c r="C135" s="64">
        <v>-1518777</v>
      </c>
      <c r="D135" s="37">
        <v>-1512987</v>
      </c>
      <c r="E135" s="37">
        <v>5790</v>
      </c>
      <c r="F135" s="37"/>
    </row>
    <row r="136" spans="2:6">
      <c r="B136" s="39" t="s">
        <v>108</v>
      </c>
      <c r="C136" s="64">
        <v>-151542</v>
      </c>
      <c r="D136" s="37">
        <v>-149311</v>
      </c>
      <c r="E136" s="37">
        <v>2231</v>
      </c>
      <c r="F136" s="37"/>
    </row>
    <row r="137" spans="2:6">
      <c r="B137" s="39" t="s">
        <v>109</v>
      </c>
      <c r="C137" s="64">
        <v>-27676923.140000001</v>
      </c>
      <c r="D137" s="37">
        <v>-26353197.949999999</v>
      </c>
      <c r="E137" s="37">
        <v>1323725.19</v>
      </c>
      <c r="F137" s="37"/>
    </row>
    <row r="138" spans="2:6">
      <c r="B138" s="39" t="s">
        <v>110</v>
      </c>
      <c r="C138" s="64">
        <v>-1096</v>
      </c>
      <c r="D138" s="37">
        <v>-1096</v>
      </c>
      <c r="E138" s="37">
        <v>0</v>
      </c>
      <c r="F138" s="37"/>
    </row>
    <row r="139" spans="2:6">
      <c r="B139" s="39" t="s">
        <v>111</v>
      </c>
      <c r="C139" s="64">
        <v>-1786633.18</v>
      </c>
      <c r="D139" s="37">
        <v>-1786633.18</v>
      </c>
      <c r="E139" s="37">
        <v>0</v>
      </c>
      <c r="F139" s="37"/>
    </row>
    <row r="140" spans="2:6">
      <c r="B140" s="39" t="s">
        <v>112</v>
      </c>
      <c r="C140" s="64">
        <v>-13526707.4</v>
      </c>
      <c r="D140" s="37">
        <v>-13526707.4</v>
      </c>
      <c r="E140" s="37">
        <v>0</v>
      </c>
      <c r="F140" s="37"/>
    </row>
    <row r="141" spans="2:6">
      <c r="B141" s="39" t="s">
        <v>113</v>
      </c>
      <c r="C141" s="64">
        <v>-16339</v>
      </c>
      <c r="D141" s="37">
        <v>-16339</v>
      </c>
      <c r="E141" s="37">
        <v>0</v>
      </c>
      <c r="F141" s="37"/>
    </row>
    <row r="142" spans="2:6">
      <c r="B142" s="39" t="s">
        <v>114</v>
      </c>
      <c r="C142" s="64">
        <v>-42111</v>
      </c>
      <c r="D142" s="37">
        <v>-42111</v>
      </c>
      <c r="E142" s="37">
        <v>0</v>
      </c>
      <c r="F142" s="37"/>
    </row>
    <row r="143" spans="2:6">
      <c r="B143" s="39" t="s">
        <v>115</v>
      </c>
      <c r="C143" s="64">
        <v>-8668928.8000000007</v>
      </c>
      <c r="D143" s="37">
        <v>-8659731.0999999996</v>
      </c>
      <c r="E143" s="37">
        <v>9197.7000000000007</v>
      </c>
      <c r="F143" s="37"/>
    </row>
    <row r="144" spans="2:6">
      <c r="B144" s="39" t="s">
        <v>116</v>
      </c>
      <c r="C144" s="64">
        <v>-1205766.6399999999</v>
      </c>
      <c r="D144" s="37">
        <v>-1205758.5900000001</v>
      </c>
      <c r="E144" s="37">
        <v>8.0500000000000007</v>
      </c>
      <c r="F144" s="37"/>
    </row>
    <row r="145" spans="2:6">
      <c r="B145" s="39" t="s">
        <v>117</v>
      </c>
      <c r="C145" s="64">
        <v>-443575.84</v>
      </c>
      <c r="D145" s="37">
        <v>-443575.84</v>
      </c>
      <c r="E145" s="37">
        <v>0</v>
      </c>
      <c r="F145" s="37"/>
    </row>
    <row r="146" spans="2:6">
      <c r="B146" s="39" t="s">
        <v>118</v>
      </c>
      <c r="C146" s="64">
        <v>-752377.46</v>
      </c>
      <c r="D146" s="37">
        <v>-752002.76</v>
      </c>
      <c r="E146" s="37">
        <v>374.7</v>
      </c>
      <c r="F146" s="37"/>
    </row>
    <row r="147" spans="2:6">
      <c r="B147" s="39" t="s">
        <v>119</v>
      </c>
      <c r="C147" s="64">
        <v>-2943430.47</v>
      </c>
      <c r="D147" s="37">
        <v>-2941467.47</v>
      </c>
      <c r="E147" s="37">
        <v>1963</v>
      </c>
      <c r="F147" s="37"/>
    </row>
    <row r="148" spans="2:6">
      <c r="B148" s="26" t="s">
        <v>120</v>
      </c>
      <c r="C148" s="64">
        <v>-158333604.75999999</v>
      </c>
      <c r="D148" s="37">
        <v>-156923874.58000001</v>
      </c>
      <c r="E148" s="37">
        <v>1409730.18</v>
      </c>
      <c r="F148" s="37"/>
    </row>
    <row r="149" spans="2:6">
      <c r="B149" s="39"/>
      <c r="C149" s="37"/>
      <c r="D149" s="37"/>
      <c r="E149" s="37"/>
      <c r="F149" s="37">
        <v>0</v>
      </c>
    </row>
    <row r="150" spans="2:6" ht="15">
      <c r="B150" s="68"/>
      <c r="C150" s="40"/>
      <c r="D150" s="40"/>
      <c r="E150" s="40"/>
      <c r="F150" s="40">
        <v>0</v>
      </c>
    </row>
    <row r="151" spans="2:6" ht="18" customHeight="1">
      <c r="C151" s="43">
        <f>+C97+C128+C148</f>
        <v>754397794.93000007</v>
      </c>
      <c r="D151" s="43">
        <f>+D97+D128+D148</f>
        <v>773399061.06999993</v>
      </c>
      <c r="E151" s="43">
        <f>+E97+E128+E148</f>
        <v>19001266.140000001</v>
      </c>
      <c r="F151" s="69"/>
    </row>
    <row r="154" spans="2:6" ht="21.75" customHeight="1">
      <c r="B154" s="22" t="s">
        <v>121</v>
      </c>
      <c r="C154" s="23" t="s">
        <v>59</v>
      </c>
      <c r="D154" s="23" t="s">
        <v>60</v>
      </c>
      <c r="E154" s="23" t="s">
        <v>61</v>
      </c>
      <c r="F154" s="23" t="s">
        <v>62</v>
      </c>
    </row>
    <row r="155" spans="2:6">
      <c r="B155" s="24" t="s">
        <v>122</v>
      </c>
      <c r="C155" s="27" t="s">
        <v>123</v>
      </c>
      <c r="D155" s="25"/>
      <c r="E155" s="25"/>
      <c r="F155" s="25"/>
    </row>
    <row r="156" spans="2:6">
      <c r="B156" s="26"/>
      <c r="C156" s="27"/>
      <c r="D156" s="27"/>
      <c r="E156" s="27"/>
      <c r="F156" s="27"/>
    </row>
    <row r="157" spans="2:6">
      <c r="B157" s="26" t="s">
        <v>124</v>
      </c>
      <c r="C157" s="27" t="s">
        <v>123</v>
      </c>
      <c r="D157" s="27"/>
      <c r="E157" s="27"/>
      <c r="F157" s="27"/>
    </row>
    <row r="158" spans="2:6">
      <c r="B158" s="26"/>
      <c r="C158" s="27"/>
      <c r="D158" s="27"/>
      <c r="E158" s="27"/>
      <c r="F158" s="27"/>
    </row>
    <row r="159" spans="2:6">
      <c r="B159" s="26" t="s">
        <v>125</v>
      </c>
      <c r="C159" s="27" t="s">
        <v>123</v>
      </c>
      <c r="D159" s="27"/>
      <c r="E159" s="27"/>
      <c r="F159" s="27"/>
    </row>
    <row r="160" spans="2:6" ht="15">
      <c r="B160" s="68"/>
      <c r="C160" s="31"/>
      <c r="D160" s="31"/>
      <c r="E160" s="31"/>
      <c r="F160" s="31"/>
    </row>
    <row r="161" spans="2:6" ht="16.5" customHeight="1">
      <c r="C161" s="23">
        <f>SUM(C159:C160)</f>
        <v>0</v>
      </c>
      <c r="D161" s="23">
        <f t="shared" ref="D161:E161" si="4">SUM(D159:D160)</f>
        <v>0</v>
      </c>
      <c r="E161" s="23">
        <f t="shared" si="4"/>
        <v>0</v>
      </c>
      <c r="F161" s="69"/>
    </row>
    <row r="164" spans="2:6" ht="27" customHeight="1">
      <c r="B164" s="22" t="s">
        <v>126</v>
      </c>
      <c r="C164" s="23" t="s">
        <v>9</v>
      </c>
    </row>
    <row r="165" spans="2:6">
      <c r="B165" s="24" t="s">
        <v>127</v>
      </c>
      <c r="C165" s="25"/>
    </row>
    <row r="166" spans="2:6">
      <c r="B166" s="26"/>
      <c r="C166" s="27" t="s">
        <v>27</v>
      </c>
    </row>
    <row r="167" spans="2:6">
      <c r="B167" s="30"/>
      <c r="C167" s="31"/>
    </row>
    <row r="168" spans="2:6" ht="15" customHeight="1">
      <c r="C168" s="23">
        <f>SUM(C166:C167)</f>
        <v>0</v>
      </c>
    </row>
    <row r="169" spans="2:6" ht="15">
      <c r="B169"/>
    </row>
    <row r="171" spans="2:6" ht="22.5" customHeight="1">
      <c r="B171" s="70" t="s">
        <v>128</v>
      </c>
      <c r="C171" s="71" t="s">
        <v>9</v>
      </c>
      <c r="D171" s="72" t="s">
        <v>129</v>
      </c>
    </row>
    <row r="172" spans="2:6">
      <c r="B172" s="73"/>
      <c r="C172" s="74"/>
      <c r="D172" s="75"/>
    </row>
    <row r="173" spans="2:6">
      <c r="B173" s="76"/>
      <c r="C173" s="77"/>
      <c r="D173" s="78"/>
    </row>
    <row r="174" spans="2:6">
      <c r="B174" s="79"/>
      <c r="C174" s="80" t="s">
        <v>27</v>
      </c>
      <c r="D174" s="80"/>
    </row>
    <row r="175" spans="2:6">
      <c r="B175" s="79"/>
      <c r="C175" s="80"/>
      <c r="D175" s="80"/>
    </row>
    <row r="176" spans="2:6">
      <c r="B176" s="81"/>
      <c r="C176" s="82"/>
      <c r="D176" s="82"/>
    </row>
    <row r="177" spans="2:6" ht="14.25" customHeight="1">
      <c r="C177" s="23">
        <f t="shared" ref="C177" si="5">SUM(C175:C176)</f>
        <v>0</v>
      </c>
      <c r="D177" s="23"/>
    </row>
    <row r="181" spans="2:6">
      <c r="B181" s="16" t="s">
        <v>130</v>
      </c>
    </row>
    <row r="183" spans="2:6" ht="20.25" customHeight="1">
      <c r="B183" s="70" t="s">
        <v>131</v>
      </c>
      <c r="C183" s="71" t="s">
        <v>9</v>
      </c>
      <c r="D183" s="23" t="s">
        <v>29</v>
      </c>
      <c r="E183" s="23" t="s">
        <v>30</v>
      </c>
      <c r="F183" s="23" t="s">
        <v>31</v>
      </c>
    </row>
    <row r="184" spans="2:6">
      <c r="B184" s="24" t="s">
        <v>132</v>
      </c>
      <c r="C184" s="63"/>
      <c r="D184" s="63"/>
      <c r="E184" s="63"/>
      <c r="F184" s="63"/>
    </row>
    <row r="185" spans="2:6" s="44" customFormat="1">
      <c r="B185" s="39" t="s">
        <v>133</v>
      </c>
      <c r="C185" s="37">
        <v>378640.97</v>
      </c>
      <c r="D185" s="37">
        <f>+C185</f>
        <v>378640.97</v>
      </c>
      <c r="E185" s="37"/>
      <c r="F185" s="66"/>
    </row>
    <row r="186" spans="2:6" s="44" customFormat="1">
      <c r="B186" s="39" t="s">
        <v>134</v>
      </c>
      <c r="C186" s="37">
        <v>5746736.6900000004</v>
      </c>
      <c r="D186" s="37">
        <f t="shared" ref="D186:D212" si="6">+C186</f>
        <v>5746736.6900000004</v>
      </c>
      <c r="E186" s="37"/>
      <c r="F186" s="66"/>
    </row>
    <row r="187" spans="2:6" s="44" customFormat="1">
      <c r="B187" s="39" t="s">
        <v>135</v>
      </c>
      <c r="C187" s="37">
        <v>2082864.25</v>
      </c>
      <c r="D187" s="37">
        <f t="shared" si="6"/>
        <v>2082864.25</v>
      </c>
      <c r="E187" s="37"/>
      <c r="F187" s="66"/>
    </row>
    <row r="188" spans="2:6" s="44" customFormat="1">
      <c r="B188" s="39" t="s">
        <v>136</v>
      </c>
      <c r="C188" s="37">
        <v>102586.2</v>
      </c>
      <c r="D188" s="37"/>
      <c r="E188" s="37">
        <f>+C188</f>
        <v>102586.2</v>
      </c>
      <c r="F188" s="66"/>
    </row>
    <row r="189" spans="2:6" s="44" customFormat="1">
      <c r="B189" s="39" t="s">
        <v>137</v>
      </c>
      <c r="C189" s="37">
        <v>1035.74</v>
      </c>
      <c r="D189" s="37">
        <f t="shared" si="6"/>
        <v>1035.74</v>
      </c>
      <c r="E189" s="37"/>
      <c r="F189" s="66"/>
    </row>
    <row r="190" spans="2:6" s="44" customFormat="1">
      <c r="B190" s="39" t="s">
        <v>138</v>
      </c>
      <c r="C190" s="37">
        <v>813296.4</v>
      </c>
      <c r="D190" s="37">
        <f t="shared" si="6"/>
        <v>813296.4</v>
      </c>
      <c r="E190" s="37"/>
      <c r="F190" s="66"/>
    </row>
    <row r="191" spans="2:6" s="44" customFormat="1">
      <c r="B191" s="39" t="s">
        <v>139</v>
      </c>
      <c r="C191" s="37">
        <v>5241552.93</v>
      </c>
      <c r="D191" s="37">
        <f t="shared" si="6"/>
        <v>5241552.93</v>
      </c>
      <c r="E191" s="37"/>
      <c r="F191" s="66"/>
    </row>
    <row r="192" spans="2:6" s="44" customFormat="1">
      <c r="B192" s="39" t="s">
        <v>140</v>
      </c>
      <c r="C192" s="37">
        <v>1620.69</v>
      </c>
      <c r="D192" s="37">
        <f t="shared" si="6"/>
        <v>1620.69</v>
      </c>
      <c r="E192" s="37"/>
      <c r="F192" s="66"/>
    </row>
    <row r="193" spans="2:6" s="44" customFormat="1">
      <c r="B193" s="39" t="s">
        <v>141</v>
      </c>
      <c r="C193" s="37">
        <v>6063.22</v>
      </c>
      <c r="D193" s="37">
        <f t="shared" si="6"/>
        <v>6063.22</v>
      </c>
      <c r="E193" s="37"/>
      <c r="F193" s="66"/>
    </row>
    <row r="194" spans="2:6" s="44" customFormat="1">
      <c r="B194" s="39" t="s">
        <v>142</v>
      </c>
      <c r="C194" s="37">
        <v>606.23</v>
      </c>
      <c r="D194" s="37">
        <f t="shared" si="6"/>
        <v>606.23</v>
      </c>
      <c r="E194" s="37"/>
      <c r="F194" s="66"/>
    </row>
    <row r="195" spans="2:6" s="44" customFormat="1">
      <c r="B195" s="39" t="s">
        <v>143</v>
      </c>
      <c r="C195" s="37">
        <v>162.16999999999999</v>
      </c>
      <c r="D195" s="37">
        <f t="shared" si="6"/>
        <v>162.16999999999999</v>
      </c>
      <c r="E195" s="37"/>
      <c r="F195" s="66"/>
    </row>
    <row r="196" spans="2:6" s="44" customFormat="1">
      <c r="B196" s="39" t="s">
        <v>144</v>
      </c>
      <c r="C196" s="37">
        <v>1089299.28</v>
      </c>
      <c r="D196" s="37">
        <f t="shared" si="6"/>
        <v>1089299.28</v>
      </c>
      <c r="E196" s="37"/>
      <c r="F196" s="66"/>
    </row>
    <row r="197" spans="2:6" s="44" customFormat="1">
      <c r="B197" s="39" t="s">
        <v>145</v>
      </c>
      <c r="C197" s="37">
        <v>10049.89</v>
      </c>
      <c r="D197" s="37">
        <f t="shared" si="6"/>
        <v>10049.89</v>
      </c>
      <c r="E197" s="37"/>
      <c r="F197" s="66"/>
    </row>
    <row r="198" spans="2:6" s="44" customFormat="1">
      <c r="B198" s="39" t="s">
        <v>146</v>
      </c>
      <c r="C198" s="37">
        <v>707068.23</v>
      </c>
      <c r="D198" s="37">
        <f t="shared" si="6"/>
        <v>707068.23</v>
      </c>
      <c r="E198" s="37"/>
      <c r="F198" s="66"/>
    </row>
    <row r="199" spans="2:6" s="44" customFormat="1">
      <c r="B199" s="39" t="s">
        <v>147</v>
      </c>
      <c r="C199" s="37">
        <v>10364.82</v>
      </c>
      <c r="D199" s="37"/>
      <c r="E199" s="37">
        <f>+C199</f>
        <v>10364.82</v>
      </c>
      <c r="F199" s="66"/>
    </row>
    <row r="200" spans="2:6" s="44" customFormat="1">
      <c r="B200" s="39" t="s">
        <v>148</v>
      </c>
      <c r="C200" s="37">
        <v>20881814.77</v>
      </c>
      <c r="D200" s="37"/>
      <c r="E200" s="37">
        <f>+C200</f>
        <v>20881814.77</v>
      </c>
      <c r="F200" s="66"/>
    </row>
    <row r="201" spans="2:6" s="44" customFormat="1">
      <c r="B201" s="39" t="s">
        <v>149</v>
      </c>
      <c r="C201" s="37">
        <v>20354010.859999999</v>
      </c>
      <c r="D201" s="37">
        <f t="shared" si="6"/>
        <v>20354010.859999999</v>
      </c>
      <c r="E201" s="37"/>
      <c r="F201" s="66"/>
    </row>
    <row r="202" spans="2:6" s="44" customFormat="1">
      <c r="B202" s="39" t="s">
        <v>150</v>
      </c>
      <c r="C202" s="37">
        <v>33194.75</v>
      </c>
      <c r="D202" s="37">
        <f t="shared" si="6"/>
        <v>33194.75</v>
      </c>
      <c r="E202" s="37"/>
      <c r="F202" s="66"/>
    </row>
    <row r="203" spans="2:6" s="44" customFormat="1">
      <c r="B203" s="39" t="s">
        <v>151</v>
      </c>
      <c r="C203" s="37">
        <v>2726092.88</v>
      </c>
      <c r="D203" s="37">
        <f t="shared" si="6"/>
        <v>2726092.88</v>
      </c>
      <c r="E203" s="37"/>
      <c r="F203" s="66"/>
    </row>
    <row r="204" spans="2:6" s="44" customFormat="1">
      <c r="B204" s="39" t="s">
        <v>152</v>
      </c>
      <c r="C204" s="37">
        <v>46342.49</v>
      </c>
      <c r="D204" s="37">
        <f t="shared" si="6"/>
        <v>46342.49</v>
      </c>
      <c r="E204" s="37"/>
      <c r="F204" s="66"/>
    </row>
    <row r="205" spans="2:6" s="44" customFormat="1">
      <c r="B205" s="39" t="s">
        <v>153</v>
      </c>
      <c r="C205" s="37">
        <v>1215</v>
      </c>
      <c r="D205" s="37">
        <f t="shared" si="6"/>
        <v>1215</v>
      </c>
      <c r="E205" s="37"/>
      <c r="F205" s="66"/>
    </row>
    <row r="206" spans="2:6" s="44" customFormat="1">
      <c r="B206" s="39" t="s">
        <v>154</v>
      </c>
      <c r="C206" s="37">
        <v>48402.95</v>
      </c>
      <c r="D206" s="37">
        <f t="shared" si="6"/>
        <v>48402.95</v>
      </c>
      <c r="E206" s="37"/>
      <c r="F206" s="66"/>
    </row>
    <row r="207" spans="2:6" s="44" customFormat="1">
      <c r="B207" s="39" t="s">
        <v>155</v>
      </c>
      <c r="C207" s="37">
        <v>310029.98</v>
      </c>
      <c r="D207" s="37">
        <f t="shared" si="6"/>
        <v>310029.98</v>
      </c>
      <c r="E207" s="37"/>
      <c r="F207" s="66"/>
    </row>
    <row r="208" spans="2:6" s="44" customFormat="1">
      <c r="B208" s="39" t="s">
        <v>156</v>
      </c>
      <c r="C208" s="37">
        <v>2802107.87</v>
      </c>
      <c r="D208" s="37">
        <f t="shared" si="6"/>
        <v>2802107.87</v>
      </c>
      <c r="E208" s="37"/>
      <c r="F208" s="66"/>
    </row>
    <row r="209" spans="2:6" s="44" customFormat="1">
      <c r="B209" s="39" t="s">
        <v>157</v>
      </c>
      <c r="C209" s="37">
        <v>206707.4</v>
      </c>
      <c r="D209" s="37">
        <f t="shared" si="6"/>
        <v>206707.4</v>
      </c>
      <c r="E209" s="37"/>
      <c r="F209" s="66"/>
    </row>
    <row r="210" spans="2:6" s="44" customFormat="1">
      <c r="B210" s="39" t="s">
        <v>158</v>
      </c>
      <c r="C210" s="37">
        <v>3452592.9</v>
      </c>
      <c r="D210" s="37">
        <f t="shared" si="6"/>
        <v>3452592.9</v>
      </c>
      <c r="E210" s="37"/>
      <c r="F210" s="66"/>
    </row>
    <row r="211" spans="2:6" s="44" customFormat="1">
      <c r="B211" s="39" t="s">
        <v>159</v>
      </c>
      <c r="C211" s="37">
        <v>28027.599999999999</v>
      </c>
      <c r="D211" s="37">
        <f t="shared" si="6"/>
        <v>28027.599999999999</v>
      </c>
      <c r="E211" s="37"/>
      <c r="F211" s="66"/>
    </row>
    <row r="212" spans="2:6" s="44" customFormat="1">
      <c r="B212" s="39" t="s">
        <v>160</v>
      </c>
      <c r="C212" s="37">
        <v>328.36</v>
      </c>
      <c r="D212" s="37">
        <f t="shared" si="6"/>
        <v>328.36</v>
      </c>
      <c r="E212" s="37"/>
      <c r="F212" s="66"/>
    </row>
    <row r="213" spans="2:6" s="44" customFormat="1">
      <c r="B213" s="39" t="s">
        <v>161</v>
      </c>
      <c r="C213" s="37">
        <v>7240</v>
      </c>
      <c r="D213" s="37">
        <f>+C213</f>
        <v>7240</v>
      </c>
      <c r="E213" s="37"/>
      <c r="F213" s="66"/>
    </row>
    <row r="214" spans="2:6" s="44" customFormat="1">
      <c r="B214" s="39" t="s">
        <v>162</v>
      </c>
      <c r="C214" s="37">
        <v>1119669.5900000001</v>
      </c>
      <c r="D214" s="37"/>
      <c r="E214" s="37">
        <f>+C214</f>
        <v>1119669.5900000001</v>
      </c>
      <c r="F214" s="66"/>
    </row>
    <row r="215" spans="2:6" s="44" customFormat="1">
      <c r="B215" s="39"/>
      <c r="C215" s="37"/>
      <c r="D215" s="37"/>
      <c r="E215" s="37">
        <f>+C215</f>
        <v>0</v>
      </c>
      <c r="F215" s="66"/>
    </row>
    <row r="216" spans="2:6" s="44" customFormat="1">
      <c r="B216" s="39"/>
      <c r="C216" s="37"/>
      <c r="D216" s="37"/>
      <c r="E216" s="37"/>
      <c r="F216" s="66"/>
    </row>
    <row r="217" spans="2:6" s="44" customFormat="1">
      <c r="B217" s="26"/>
      <c r="C217" s="66"/>
      <c r="D217" s="66"/>
      <c r="E217" s="66"/>
      <c r="F217" s="66"/>
    </row>
    <row r="218" spans="2:6">
      <c r="B218" s="26" t="s">
        <v>163</v>
      </c>
      <c r="C218" s="37">
        <v>0</v>
      </c>
      <c r="D218" s="37"/>
      <c r="E218" s="37"/>
      <c r="F218" s="37"/>
    </row>
    <row r="219" spans="2:6">
      <c r="B219" s="30"/>
      <c r="C219" s="40"/>
      <c r="D219" s="40"/>
      <c r="E219" s="40"/>
      <c r="F219" s="40"/>
    </row>
    <row r="220" spans="2:6" ht="16.5" customHeight="1">
      <c r="C220" s="43">
        <f>SUM(C185:C219)</f>
        <v>68209725.109999999</v>
      </c>
      <c r="D220" s="43">
        <f t="shared" ref="D220:F220" si="7">SUM(D185:D219)</f>
        <v>46095289.729999997</v>
      </c>
      <c r="E220" s="43">
        <f t="shared" si="7"/>
        <v>22114435.379999999</v>
      </c>
      <c r="F220" s="43">
        <f t="shared" si="7"/>
        <v>0</v>
      </c>
    </row>
    <row r="224" spans="2:6" ht="20.25" customHeight="1">
      <c r="B224" s="70" t="s">
        <v>164</v>
      </c>
      <c r="C224" s="71" t="s">
        <v>9</v>
      </c>
      <c r="D224" s="23" t="s">
        <v>165</v>
      </c>
      <c r="E224" s="23" t="s">
        <v>129</v>
      </c>
    </row>
    <row r="225" spans="2:5">
      <c r="B225" s="83" t="s">
        <v>166</v>
      </c>
      <c r="C225" s="84"/>
      <c r="D225" s="85"/>
      <c r="E225" s="86"/>
    </row>
    <row r="226" spans="2:5">
      <c r="B226" s="87"/>
      <c r="C226" s="88" t="s">
        <v>27</v>
      </c>
      <c r="D226" s="89"/>
      <c r="E226" s="90"/>
    </row>
    <row r="227" spans="2:5">
      <c r="B227" s="91"/>
      <c r="C227" s="92"/>
      <c r="D227" s="93"/>
      <c r="E227" s="94"/>
    </row>
    <row r="228" spans="2:5" ht="16.5" customHeight="1">
      <c r="C228" s="23">
        <f>SUM(C226:C227)</f>
        <v>0</v>
      </c>
      <c r="D228" s="95"/>
      <c r="E228" s="96"/>
    </row>
    <row r="231" spans="2:5" ht="27.75" customHeight="1">
      <c r="B231" s="70" t="s">
        <v>167</v>
      </c>
      <c r="C231" s="71" t="s">
        <v>9</v>
      </c>
      <c r="D231" s="23" t="s">
        <v>165</v>
      </c>
      <c r="E231" s="23" t="s">
        <v>129</v>
      </c>
    </row>
    <row r="232" spans="2:5">
      <c r="B232" s="83" t="s">
        <v>168</v>
      </c>
      <c r="C232" s="84"/>
      <c r="D232" s="85"/>
      <c r="E232" s="86"/>
    </row>
    <row r="233" spans="2:5">
      <c r="B233" s="87" t="s">
        <v>169</v>
      </c>
      <c r="C233" s="97">
        <v>3000</v>
      </c>
      <c r="D233" s="89"/>
      <c r="E233" s="90"/>
    </row>
    <row r="234" spans="2:5">
      <c r="B234" s="91"/>
      <c r="C234" s="92"/>
      <c r="D234" s="93"/>
      <c r="E234" s="94"/>
    </row>
    <row r="235" spans="2:5" ht="15" customHeight="1">
      <c r="C235" s="43">
        <f>SUM(C233:C234)</f>
        <v>3000</v>
      </c>
      <c r="D235" s="95"/>
      <c r="E235" s="96"/>
    </row>
    <row r="236" spans="2:5" ht="15">
      <c r="B236"/>
    </row>
    <row r="238" spans="2:5" ht="24" customHeight="1">
      <c r="B238" s="70" t="s">
        <v>170</v>
      </c>
      <c r="C238" s="71" t="s">
        <v>9</v>
      </c>
      <c r="D238" s="23" t="s">
        <v>165</v>
      </c>
      <c r="E238" s="23" t="s">
        <v>129</v>
      </c>
    </row>
    <row r="239" spans="2:5">
      <c r="B239" s="83" t="s">
        <v>171</v>
      </c>
      <c r="C239" s="84"/>
      <c r="D239" s="85"/>
      <c r="E239" s="86"/>
    </row>
    <row r="240" spans="2:5">
      <c r="B240" s="87"/>
      <c r="C240" s="88"/>
      <c r="D240" s="89"/>
      <c r="E240" s="90"/>
    </row>
    <row r="241" spans="2:5">
      <c r="B241" s="91"/>
      <c r="C241" s="92"/>
      <c r="D241" s="93"/>
      <c r="E241" s="94"/>
    </row>
    <row r="242" spans="2:5" ht="16.5" customHeight="1">
      <c r="C242" s="23">
        <f>SUM(C240:C241)</f>
        <v>0</v>
      </c>
      <c r="D242" s="95"/>
      <c r="E242" s="96"/>
    </row>
    <row r="245" spans="2:5" ht="24" customHeight="1">
      <c r="B245" s="70" t="s">
        <v>172</v>
      </c>
      <c r="C245" s="71" t="s">
        <v>9</v>
      </c>
      <c r="D245" s="98" t="s">
        <v>165</v>
      </c>
      <c r="E245" s="98" t="s">
        <v>50</v>
      </c>
    </row>
    <row r="246" spans="2:5">
      <c r="B246" s="83" t="s">
        <v>173</v>
      </c>
      <c r="C246" s="25"/>
      <c r="D246" s="25">
        <v>0</v>
      </c>
      <c r="E246" s="25">
        <v>0</v>
      </c>
    </row>
    <row r="247" spans="2:5">
      <c r="B247" s="39" t="s">
        <v>174</v>
      </c>
      <c r="C247" s="97">
        <v>225802</v>
      </c>
      <c r="D247" s="27">
        <v>0</v>
      </c>
      <c r="E247" s="27">
        <v>0</v>
      </c>
    </row>
    <row r="248" spans="2:5">
      <c r="B248" s="30"/>
      <c r="C248" s="99"/>
      <c r="D248" s="99">
        <v>0</v>
      </c>
      <c r="E248" s="99">
        <v>0</v>
      </c>
    </row>
    <row r="249" spans="2:5" ht="18.75" customHeight="1">
      <c r="C249" s="43">
        <f>SUM(C247:C248)</f>
        <v>225802</v>
      </c>
      <c r="D249" s="95"/>
      <c r="E249" s="96"/>
    </row>
    <row r="253" spans="2:5">
      <c r="B253" s="16" t="s">
        <v>175</v>
      </c>
    </row>
    <row r="254" spans="2:5">
      <c r="B254" s="16"/>
    </row>
    <row r="255" spans="2:5">
      <c r="B255" s="16" t="s">
        <v>176</v>
      </c>
    </row>
    <row r="257" spans="2:5" ht="24" customHeight="1">
      <c r="B257" s="100" t="s">
        <v>177</v>
      </c>
      <c r="C257" s="101" t="s">
        <v>9</v>
      </c>
      <c r="D257" s="23" t="s">
        <v>178</v>
      </c>
      <c r="E257" s="23" t="s">
        <v>50</v>
      </c>
    </row>
    <row r="258" spans="2:5">
      <c r="B258" s="24" t="s">
        <v>179</v>
      </c>
      <c r="C258" s="63"/>
      <c r="D258" s="63"/>
      <c r="E258" s="63"/>
    </row>
    <row r="259" spans="2:5">
      <c r="B259" s="39" t="s">
        <v>180</v>
      </c>
      <c r="C259" s="37">
        <v>6000</v>
      </c>
      <c r="D259" s="37"/>
      <c r="E259" s="37"/>
    </row>
    <row r="260" spans="2:5">
      <c r="B260" s="39" t="s">
        <v>181</v>
      </c>
      <c r="C260" s="37">
        <v>16773</v>
      </c>
      <c r="D260" s="37"/>
      <c r="E260" s="37"/>
    </row>
    <row r="261" spans="2:5">
      <c r="B261" s="39" t="s">
        <v>182</v>
      </c>
      <c r="C261" s="37">
        <v>27969090</v>
      </c>
      <c r="D261" s="37"/>
      <c r="E261" s="37"/>
    </row>
    <row r="262" spans="2:5">
      <c r="B262" s="39" t="s">
        <v>183</v>
      </c>
      <c r="C262" s="37">
        <v>508586</v>
      </c>
      <c r="D262" s="37"/>
      <c r="E262" s="37"/>
    </row>
    <row r="263" spans="2:5">
      <c r="B263" s="39" t="s">
        <v>184</v>
      </c>
      <c r="C263" s="37">
        <v>2608478</v>
      </c>
      <c r="D263" s="37"/>
      <c r="E263" s="37"/>
    </row>
    <row r="264" spans="2:5">
      <c r="B264" s="39" t="s">
        <v>185</v>
      </c>
      <c r="C264" s="37">
        <v>784111</v>
      </c>
      <c r="D264" s="37"/>
      <c r="E264" s="37"/>
    </row>
    <row r="265" spans="2:5">
      <c r="B265" s="39" t="s">
        <v>186</v>
      </c>
      <c r="C265" s="37">
        <v>953</v>
      </c>
      <c r="D265" s="37"/>
      <c r="E265" s="37"/>
    </row>
    <row r="266" spans="2:5">
      <c r="B266" s="39" t="s">
        <v>187</v>
      </c>
      <c r="C266" s="37">
        <v>63591.1</v>
      </c>
      <c r="D266" s="37"/>
      <c r="E266" s="37"/>
    </row>
    <row r="267" spans="2:5">
      <c r="B267" s="39" t="s">
        <v>188</v>
      </c>
      <c r="C267" s="37">
        <v>5219</v>
      </c>
      <c r="D267" s="37"/>
      <c r="E267" s="37"/>
    </row>
    <row r="268" spans="2:5">
      <c r="B268" s="39" t="s">
        <v>189</v>
      </c>
      <c r="C268" s="37">
        <v>92000</v>
      </c>
      <c r="D268" s="37"/>
      <c r="E268" s="37"/>
    </row>
    <row r="269" spans="2:5">
      <c r="B269" s="39" t="s">
        <v>190</v>
      </c>
      <c r="C269" s="37">
        <v>49500</v>
      </c>
      <c r="D269" s="37"/>
      <c r="E269" s="37"/>
    </row>
    <row r="270" spans="2:5">
      <c r="B270" s="39" t="s">
        <v>191</v>
      </c>
      <c r="C270" s="37">
        <v>193619268</v>
      </c>
      <c r="D270" s="37"/>
      <c r="E270" s="37"/>
    </row>
    <row r="271" spans="2:5">
      <c r="B271" s="39" t="s">
        <v>192</v>
      </c>
      <c r="C271" s="37">
        <v>7912438</v>
      </c>
      <c r="D271" s="37"/>
      <c r="E271" s="37"/>
    </row>
    <row r="272" spans="2:5">
      <c r="B272" s="39" t="s">
        <v>193</v>
      </c>
      <c r="C272" s="37">
        <v>19221823</v>
      </c>
      <c r="D272" s="37"/>
      <c r="E272" s="37"/>
    </row>
    <row r="273" spans="2:5">
      <c r="B273" s="39" t="s">
        <v>194</v>
      </c>
      <c r="C273" s="37">
        <v>136561</v>
      </c>
      <c r="D273" s="37"/>
      <c r="E273" s="37"/>
    </row>
    <row r="274" spans="2:5">
      <c r="B274" s="39"/>
      <c r="C274" s="37"/>
      <c r="D274" s="37"/>
      <c r="E274" s="37"/>
    </row>
    <row r="275" spans="2:5" ht="25.5">
      <c r="B275" s="102" t="s">
        <v>195</v>
      </c>
      <c r="C275" s="37"/>
      <c r="D275" s="37"/>
      <c r="E275" s="37"/>
    </row>
    <row r="276" spans="2:5">
      <c r="B276" s="30"/>
      <c r="C276" s="40"/>
      <c r="D276" s="40"/>
      <c r="E276" s="40"/>
    </row>
    <row r="277" spans="2:5" ht="15.75" customHeight="1">
      <c r="C277" s="43">
        <f>SUM(C259:C276)</f>
        <v>252994391.09999999</v>
      </c>
      <c r="D277" s="95"/>
      <c r="E277" s="96"/>
    </row>
    <row r="280" spans="2:5" ht="24.75" customHeight="1">
      <c r="B280" s="100" t="s">
        <v>196</v>
      </c>
      <c r="C280" s="101" t="s">
        <v>9</v>
      </c>
      <c r="D280" s="23" t="s">
        <v>178</v>
      </c>
      <c r="E280" s="23" t="s">
        <v>50</v>
      </c>
    </row>
    <row r="281" spans="2:5" ht="25.5">
      <c r="B281" s="103" t="s">
        <v>197</v>
      </c>
      <c r="C281" s="63"/>
      <c r="D281" s="63"/>
      <c r="E281" s="63"/>
    </row>
    <row r="282" spans="2:5">
      <c r="B282" s="39" t="s">
        <v>198</v>
      </c>
      <c r="C282" s="37">
        <v>1307488.01</v>
      </c>
      <c r="D282" s="37"/>
      <c r="E282" s="37"/>
    </row>
    <row r="283" spans="2:5">
      <c r="B283" s="26"/>
      <c r="C283" s="37"/>
      <c r="D283" s="37"/>
      <c r="E283" s="37"/>
    </row>
    <row r="284" spans="2:5">
      <c r="B284" s="30"/>
      <c r="C284" s="40"/>
      <c r="D284" s="40"/>
      <c r="E284" s="40"/>
    </row>
    <row r="285" spans="2:5" ht="16.5" customHeight="1">
      <c r="C285" s="43">
        <f>SUM(C282:C284)</f>
        <v>1307488.01</v>
      </c>
      <c r="D285" s="95"/>
      <c r="E285" s="96"/>
    </row>
    <row r="289" spans="2:5">
      <c r="B289" s="16" t="s">
        <v>199</v>
      </c>
    </row>
    <row r="291" spans="2:5" ht="26.25" customHeight="1">
      <c r="B291" s="100" t="s">
        <v>200</v>
      </c>
      <c r="C291" s="101" t="s">
        <v>9</v>
      </c>
      <c r="D291" s="23" t="s">
        <v>201</v>
      </c>
      <c r="E291" s="23" t="s">
        <v>202</v>
      </c>
    </row>
    <row r="292" spans="2:5">
      <c r="B292" s="24" t="s">
        <v>203</v>
      </c>
      <c r="C292" s="63"/>
      <c r="D292" s="63"/>
      <c r="E292" s="63">
        <v>0</v>
      </c>
    </row>
    <row r="293" spans="2:5" ht="51">
      <c r="B293" s="104" t="s">
        <v>204</v>
      </c>
      <c r="C293" s="105">
        <v>105338776.22</v>
      </c>
      <c r="D293" s="106">
        <v>0.69662999999999997</v>
      </c>
      <c r="E293" s="107" t="s">
        <v>205</v>
      </c>
    </row>
    <row r="294" spans="2:5">
      <c r="B294" s="39" t="s">
        <v>206</v>
      </c>
      <c r="C294" s="37">
        <v>10663.23</v>
      </c>
      <c r="D294" s="108">
        <v>7.1000000000000005E-5</v>
      </c>
      <c r="E294" s="37"/>
    </row>
    <row r="295" spans="2:5">
      <c r="B295" s="39" t="s">
        <v>207</v>
      </c>
      <c r="C295" s="37">
        <v>45077.49</v>
      </c>
      <c r="D295" s="108">
        <v>2.9799999999999998E-4</v>
      </c>
      <c r="E295" s="37"/>
    </row>
    <row r="296" spans="2:5">
      <c r="B296" s="39" t="s">
        <v>208</v>
      </c>
      <c r="C296" s="37">
        <v>14063833.43</v>
      </c>
      <c r="D296" s="108">
        <v>9.3007000000000006E-2</v>
      </c>
      <c r="E296" s="37"/>
    </row>
    <row r="297" spans="2:5">
      <c r="B297" s="39" t="s">
        <v>209</v>
      </c>
      <c r="C297" s="37">
        <v>6084981.6299999999</v>
      </c>
      <c r="D297" s="108">
        <v>4.0240999999999999E-2</v>
      </c>
      <c r="E297" s="37"/>
    </row>
    <row r="298" spans="2:5">
      <c r="B298" s="39" t="s">
        <v>210</v>
      </c>
      <c r="C298" s="37">
        <v>2432884.0299999998</v>
      </c>
      <c r="D298" s="108">
        <v>1.6088999999999999E-2</v>
      </c>
      <c r="E298" s="37"/>
    </row>
    <row r="299" spans="2:5">
      <c r="B299" s="39" t="s">
        <v>211</v>
      </c>
      <c r="C299" s="37">
        <v>7023018.0700000003</v>
      </c>
      <c r="D299" s="108">
        <v>4.6445E-2</v>
      </c>
      <c r="E299" s="37"/>
    </row>
    <row r="300" spans="2:5">
      <c r="B300" s="39" t="s">
        <v>212</v>
      </c>
      <c r="C300" s="37">
        <v>604282.28</v>
      </c>
      <c r="D300" s="108">
        <v>3.9960000000000004E-3</v>
      </c>
      <c r="E300" s="37"/>
    </row>
    <row r="301" spans="2:5">
      <c r="B301" s="39" t="s">
        <v>213</v>
      </c>
      <c r="C301" s="37">
        <v>5696135.29</v>
      </c>
      <c r="D301" s="108">
        <v>3.7670000000000002E-2</v>
      </c>
      <c r="E301" s="37"/>
    </row>
    <row r="302" spans="2:5">
      <c r="B302" s="39" t="s">
        <v>214</v>
      </c>
      <c r="C302" s="37">
        <v>6846.24</v>
      </c>
      <c r="D302" s="108">
        <v>4.4999999999999996E-5</v>
      </c>
      <c r="E302" s="37"/>
    </row>
    <row r="303" spans="2:5">
      <c r="B303" s="39" t="s">
        <v>215</v>
      </c>
      <c r="C303" s="37">
        <v>750</v>
      </c>
      <c r="D303" s="108">
        <v>5.0000000000000004E-6</v>
      </c>
      <c r="E303" s="37"/>
    </row>
    <row r="304" spans="2:5">
      <c r="B304" s="39" t="s">
        <v>216</v>
      </c>
      <c r="C304" s="37">
        <v>520</v>
      </c>
      <c r="D304" s="108">
        <v>2.9999999999999997E-6</v>
      </c>
      <c r="E304" s="37"/>
    </row>
    <row r="305" spans="2:5">
      <c r="B305" s="39" t="s">
        <v>217</v>
      </c>
      <c r="C305" s="37">
        <v>972.17</v>
      </c>
      <c r="D305" s="108">
        <v>5.9999999999999993E-6</v>
      </c>
      <c r="E305" s="37"/>
    </row>
    <row r="306" spans="2:5">
      <c r="B306" s="39" t="s">
        <v>218</v>
      </c>
      <c r="C306" s="37">
        <v>369.54</v>
      </c>
      <c r="D306" s="108">
        <v>1.9999999999999999E-6</v>
      </c>
      <c r="E306" s="37"/>
    </row>
    <row r="307" spans="2:5">
      <c r="B307" s="39" t="s">
        <v>219</v>
      </c>
      <c r="C307" s="37">
        <v>514285.97</v>
      </c>
      <c r="D307" s="108">
        <v>3.4009999999999999E-3</v>
      </c>
      <c r="E307" s="37"/>
    </row>
    <row r="308" spans="2:5">
      <c r="B308" s="39" t="s">
        <v>220</v>
      </c>
      <c r="C308" s="37">
        <v>110.84</v>
      </c>
      <c r="D308" s="108">
        <v>9.9999999999999995E-7</v>
      </c>
      <c r="E308" s="37"/>
    </row>
    <row r="309" spans="2:5">
      <c r="B309" s="39" t="s">
        <v>221</v>
      </c>
      <c r="C309" s="37">
        <v>679.5</v>
      </c>
      <c r="D309" s="108">
        <v>3.9999999999999998E-6</v>
      </c>
      <c r="E309" s="37"/>
    </row>
    <row r="310" spans="2:5">
      <c r="B310" s="39" t="s">
        <v>222</v>
      </c>
      <c r="C310" s="37">
        <v>452.41</v>
      </c>
      <c r="D310" s="108">
        <v>2.9999999999999997E-6</v>
      </c>
      <c r="E310" s="37"/>
    </row>
    <row r="311" spans="2:5">
      <c r="B311" s="39" t="s">
        <v>223</v>
      </c>
      <c r="C311" s="37">
        <v>669.2</v>
      </c>
      <c r="D311" s="108">
        <v>3.9999999999999998E-6</v>
      </c>
      <c r="E311" s="37"/>
    </row>
    <row r="312" spans="2:5">
      <c r="B312" s="39" t="s">
        <v>224</v>
      </c>
      <c r="C312" s="37">
        <v>4921.49</v>
      </c>
      <c r="D312" s="108">
        <v>3.3000000000000003E-5</v>
      </c>
      <c r="E312" s="37"/>
    </row>
    <row r="313" spans="2:5">
      <c r="B313" s="39" t="s">
        <v>225</v>
      </c>
      <c r="C313" s="37">
        <v>1780.27</v>
      </c>
      <c r="D313" s="108">
        <v>1.1999999999999999E-5</v>
      </c>
      <c r="E313" s="37"/>
    </row>
    <row r="314" spans="2:5">
      <c r="B314" s="39" t="s">
        <v>226</v>
      </c>
      <c r="C314" s="37">
        <v>199</v>
      </c>
      <c r="D314" s="108">
        <v>9.9999999999999995E-7</v>
      </c>
      <c r="E314" s="37"/>
    </row>
    <row r="315" spans="2:5">
      <c r="B315" s="39" t="s">
        <v>227</v>
      </c>
      <c r="C315" s="37">
        <v>1383.52</v>
      </c>
      <c r="D315" s="108">
        <v>9.0000000000000002E-6</v>
      </c>
      <c r="E315" s="37"/>
    </row>
    <row r="316" spans="2:5">
      <c r="B316" s="39" t="s">
        <v>228</v>
      </c>
      <c r="C316" s="37">
        <v>135.72</v>
      </c>
      <c r="D316" s="108">
        <v>9.9999999999999995E-7</v>
      </c>
      <c r="E316" s="37"/>
    </row>
    <row r="317" spans="2:5">
      <c r="B317" s="39" t="s">
        <v>229</v>
      </c>
      <c r="C317" s="37">
        <v>1609.45</v>
      </c>
      <c r="D317" s="108">
        <v>1.1000000000000001E-5</v>
      </c>
      <c r="E317" s="37"/>
    </row>
    <row r="318" spans="2:5">
      <c r="B318" s="39" t="s">
        <v>230</v>
      </c>
      <c r="C318" s="37">
        <v>3773.96</v>
      </c>
      <c r="D318" s="108">
        <v>2.5000000000000001E-5</v>
      </c>
      <c r="E318" s="37"/>
    </row>
    <row r="319" spans="2:5">
      <c r="B319" s="39" t="s">
        <v>231</v>
      </c>
      <c r="C319" s="37">
        <v>1023</v>
      </c>
      <c r="D319" s="108">
        <v>6.9999999999999999E-6</v>
      </c>
      <c r="E319" s="37"/>
    </row>
    <row r="320" spans="2:5">
      <c r="B320" s="39" t="s">
        <v>232</v>
      </c>
      <c r="C320" s="37">
        <v>4830.55</v>
      </c>
      <c r="D320" s="108">
        <v>3.1999999999999999E-5</v>
      </c>
      <c r="E320" s="37"/>
    </row>
    <row r="321" spans="2:5">
      <c r="B321" s="39" t="s">
        <v>233</v>
      </c>
      <c r="C321" s="37">
        <v>985.6</v>
      </c>
      <c r="D321" s="108">
        <v>6.9999999999999999E-6</v>
      </c>
      <c r="E321" s="37"/>
    </row>
    <row r="322" spans="2:5">
      <c r="B322" s="39" t="s">
        <v>234</v>
      </c>
      <c r="C322" s="37">
        <v>2587</v>
      </c>
      <c r="D322" s="108">
        <v>1.7E-5</v>
      </c>
      <c r="E322" s="37"/>
    </row>
    <row r="323" spans="2:5">
      <c r="B323" s="39" t="s">
        <v>235</v>
      </c>
      <c r="C323" s="37">
        <v>254884</v>
      </c>
      <c r="D323" s="108">
        <v>1.686E-3</v>
      </c>
      <c r="E323" s="37"/>
    </row>
    <row r="324" spans="2:5">
      <c r="B324" s="39" t="s">
        <v>236</v>
      </c>
      <c r="C324" s="37">
        <v>105585.84</v>
      </c>
      <c r="D324" s="108">
        <v>6.9800000000000005E-4</v>
      </c>
      <c r="E324" s="37"/>
    </row>
    <row r="325" spans="2:5">
      <c r="B325" s="39" t="s">
        <v>237</v>
      </c>
      <c r="C325" s="37">
        <v>21254.87</v>
      </c>
      <c r="D325" s="108">
        <v>1.4099999999999998E-4</v>
      </c>
      <c r="E325" s="37"/>
    </row>
    <row r="326" spans="2:5">
      <c r="B326" s="39" t="s">
        <v>238</v>
      </c>
      <c r="C326" s="37">
        <v>129100.73</v>
      </c>
      <c r="D326" s="108">
        <v>8.5400000000000005E-4</v>
      </c>
      <c r="E326" s="37"/>
    </row>
    <row r="327" spans="2:5">
      <c r="B327" s="39" t="s">
        <v>239</v>
      </c>
      <c r="C327" s="37">
        <v>54382</v>
      </c>
      <c r="D327" s="108">
        <v>3.5999999999999997E-4</v>
      </c>
      <c r="E327" s="37"/>
    </row>
    <row r="328" spans="2:5">
      <c r="B328" s="39" t="s">
        <v>240</v>
      </c>
      <c r="C328" s="37">
        <v>523805.74</v>
      </c>
      <c r="D328" s="108">
        <v>3.4640000000000001E-3</v>
      </c>
      <c r="E328" s="37"/>
    </row>
    <row r="329" spans="2:5">
      <c r="B329" s="39" t="s">
        <v>241</v>
      </c>
      <c r="C329" s="37">
        <v>39.380000000000003</v>
      </c>
      <c r="D329" s="108">
        <v>0</v>
      </c>
      <c r="E329" s="37"/>
    </row>
    <row r="330" spans="2:5">
      <c r="B330" s="39" t="s">
        <v>242</v>
      </c>
      <c r="C330" s="37">
        <v>438457.28</v>
      </c>
      <c r="D330" s="108">
        <v>2.8999999999999998E-3</v>
      </c>
      <c r="E330" s="37"/>
    </row>
    <row r="331" spans="2:5">
      <c r="B331" s="39" t="s">
        <v>243</v>
      </c>
      <c r="C331" s="37">
        <v>733876.92</v>
      </c>
      <c r="D331" s="108">
        <v>4.8529999999999997E-3</v>
      </c>
      <c r="E331" s="37"/>
    </row>
    <row r="332" spans="2:5">
      <c r="B332" s="39" t="s">
        <v>244</v>
      </c>
      <c r="C332" s="37">
        <v>75213.58</v>
      </c>
      <c r="D332" s="108">
        <v>4.9700000000000005E-4</v>
      </c>
      <c r="E332" s="37"/>
    </row>
    <row r="333" spans="2:5">
      <c r="B333" s="39" t="s">
        <v>245</v>
      </c>
      <c r="C333" s="37">
        <v>7651.12</v>
      </c>
      <c r="D333" s="108">
        <v>5.1000000000000006E-5</v>
      </c>
      <c r="E333" s="37"/>
    </row>
    <row r="334" spans="2:5">
      <c r="B334" s="39" t="s">
        <v>246</v>
      </c>
      <c r="C334" s="37">
        <v>400000</v>
      </c>
      <c r="D334" s="108">
        <v>2.6450000000000002E-3</v>
      </c>
      <c r="E334" s="37"/>
    </row>
    <row r="335" spans="2:5">
      <c r="B335" s="39" t="s">
        <v>247</v>
      </c>
      <c r="C335" s="37">
        <v>1074013.19</v>
      </c>
      <c r="D335" s="108">
        <v>7.1030000000000008E-3</v>
      </c>
      <c r="E335" s="37"/>
    </row>
    <row r="336" spans="2:5">
      <c r="B336" s="39" t="s">
        <v>248</v>
      </c>
      <c r="C336" s="37">
        <v>157.85</v>
      </c>
      <c r="D336" s="108">
        <v>9.9999999999999995E-7</v>
      </c>
      <c r="E336" s="37"/>
    </row>
    <row r="337" spans="2:5">
      <c r="B337" s="39" t="s">
        <v>249</v>
      </c>
      <c r="C337" s="37">
        <v>22412.13</v>
      </c>
      <c r="D337" s="108">
        <v>1.4800000000000002E-4</v>
      </c>
      <c r="E337" s="37"/>
    </row>
    <row r="338" spans="2:5">
      <c r="B338" s="39" t="s">
        <v>250</v>
      </c>
      <c r="C338" s="37">
        <v>315781.78000000003</v>
      </c>
      <c r="D338" s="108">
        <v>2.088E-3</v>
      </c>
      <c r="E338" s="37"/>
    </row>
    <row r="339" spans="2:5">
      <c r="B339" s="39" t="s">
        <v>251</v>
      </c>
      <c r="C339" s="37">
        <v>611647.51</v>
      </c>
      <c r="D339" s="108">
        <v>4.045E-3</v>
      </c>
      <c r="E339" s="37"/>
    </row>
    <row r="340" spans="2:5">
      <c r="B340" s="39" t="s">
        <v>252</v>
      </c>
      <c r="C340" s="37">
        <v>18105.740000000002</v>
      </c>
      <c r="D340" s="108">
        <v>1.2E-4</v>
      </c>
      <c r="E340" s="37"/>
    </row>
    <row r="341" spans="2:5">
      <c r="B341" s="39" t="s">
        <v>253</v>
      </c>
      <c r="C341" s="37">
        <v>2552</v>
      </c>
      <c r="D341" s="108">
        <v>1.7E-5</v>
      </c>
      <c r="E341" s="37"/>
    </row>
    <row r="342" spans="2:5">
      <c r="B342" s="39" t="s">
        <v>254</v>
      </c>
      <c r="C342" s="37">
        <v>34127.379999999997</v>
      </c>
      <c r="D342" s="108">
        <v>2.2599999999999999E-4</v>
      </c>
      <c r="E342" s="37"/>
    </row>
    <row r="343" spans="2:5">
      <c r="B343" s="39" t="s">
        <v>255</v>
      </c>
      <c r="C343" s="37">
        <v>205205.37</v>
      </c>
      <c r="D343" s="108">
        <v>1.3569999999999999E-3</v>
      </c>
      <c r="E343" s="37"/>
    </row>
    <row r="344" spans="2:5">
      <c r="B344" s="39" t="s">
        <v>256</v>
      </c>
      <c r="C344" s="37">
        <v>2012.6</v>
      </c>
      <c r="D344" s="108">
        <v>1.2999999999999999E-5</v>
      </c>
      <c r="E344" s="37"/>
    </row>
    <row r="345" spans="2:5">
      <c r="B345" s="39" t="s">
        <v>257</v>
      </c>
      <c r="C345" s="37">
        <v>115971.41</v>
      </c>
      <c r="D345" s="108">
        <v>7.67E-4</v>
      </c>
      <c r="E345" s="37"/>
    </row>
    <row r="346" spans="2:5">
      <c r="B346" s="39" t="s">
        <v>258</v>
      </c>
      <c r="C346" s="37">
        <v>19702.55</v>
      </c>
      <c r="D346" s="108">
        <v>1.2999999999999999E-4</v>
      </c>
      <c r="E346" s="37"/>
    </row>
    <row r="347" spans="2:5">
      <c r="B347" s="39" t="s">
        <v>259</v>
      </c>
      <c r="C347" s="37">
        <v>68161.039999999994</v>
      </c>
      <c r="D347" s="108">
        <v>4.5100000000000001E-4</v>
      </c>
      <c r="E347" s="37"/>
    </row>
    <row r="348" spans="2:5">
      <c r="B348" s="39" t="s">
        <v>260</v>
      </c>
      <c r="C348" s="37">
        <v>66189.25</v>
      </c>
      <c r="D348" s="108">
        <v>4.3799999999999997E-4</v>
      </c>
      <c r="E348" s="37"/>
    </row>
    <row r="349" spans="2:5">
      <c r="B349" s="39" t="s">
        <v>261</v>
      </c>
      <c r="C349" s="37">
        <v>2996</v>
      </c>
      <c r="D349" s="108">
        <v>2.0000000000000002E-5</v>
      </c>
      <c r="E349" s="37"/>
    </row>
    <row r="350" spans="2:5">
      <c r="B350" s="39" t="s">
        <v>262</v>
      </c>
      <c r="C350" s="37">
        <v>796157.28</v>
      </c>
      <c r="D350" s="108">
        <v>5.2649999999999997E-3</v>
      </c>
      <c r="E350" s="37"/>
    </row>
    <row r="351" spans="2:5">
      <c r="B351" s="39" t="s">
        <v>263</v>
      </c>
      <c r="C351" s="37">
        <v>623053.5</v>
      </c>
      <c r="D351" s="108">
        <v>4.1199999999999995E-3</v>
      </c>
      <c r="E351" s="37"/>
    </row>
    <row r="352" spans="2:5">
      <c r="B352" s="39" t="s">
        <v>264</v>
      </c>
      <c r="C352" s="37">
        <v>2000</v>
      </c>
      <c r="D352" s="108">
        <v>1.2999999999999999E-5</v>
      </c>
      <c r="E352" s="37"/>
    </row>
    <row r="353" spans="2:7">
      <c r="B353" s="39" t="s">
        <v>265</v>
      </c>
      <c r="C353" s="37">
        <v>413296.4</v>
      </c>
      <c r="D353" s="108">
        <v>2.7329999999999998E-3</v>
      </c>
      <c r="E353" s="37"/>
    </row>
    <row r="354" spans="2:7">
      <c r="B354" s="39" t="s">
        <v>266</v>
      </c>
      <c r="C354" s="37">
        <v>2129090.9</v>
      </c>
      <c r="D354" s="108">
        <v>1.4079999999999999E-2</v>
      </c>
      <c r="E354" s="37"/>
    </row>
    <row r="355" spans="2:7">
      <c r="B355" s="39" t="s">
        <v>267</v>
      </c>
      <c r="C355" s="37">
        <v>30379</v>
      </c>
      <c r="D355" s="108">
        <v>2.0100000000000001E-4</v>
      </c>
      <c r="E355" s="37"/>
    </row>
    <row r="356" spans="2:7">
      <c r="B356" s="39" t="s">
        <v>268</v>
      </c>
      <c r="C356" s="37">
        <v>66045.119999999995</v>
      </c>
      <c r="D356" s="108">
        <v>4.3700000000000005E-4</v>
      </c>
      <c r="E356" s="37"/>
    </row>
    <row r="357" spans="2:7">
      <c r="B357" s="39"/>
      <c r="C357" s="37"/>
      <c r="D357" s="108"/>
      <c r="E357" s="37"/>
    </row>
    <row r="358" spans="2:7">
      <c r="B358" s="30"/>
      <c r="C358" s="40"/>
      <c r="D358" s="109"/>
      <c r="E358" s="40">
        <v>0</v>
      </c>
    </row>
    <row r="359" spans="2:7" ht="15.75" customHeight="1">
      <c r="C359" s="43">
        <f>SUM(C293:C358)</f>
        <v>151211846.56</v>
      </c>
      <c r="D359" s="110">
        <f>SUM(D293:D358)</f>
        <v>0.99999799999999994</v>
      </c>
      <c r="E359" s="23"/>
    </row>
    <row r="363" spans="2:7">
      <c r="B363" s="16" t="s">
        <v>269</v>
      </c>
    </row>
    <row r="365" spans="2:7" ht="28.5" customHeight="1">
      <c r="B365" s="70" t="s">
        <v>270</v>
      </c>
      <c r="C365" s="71" t="s">
        <v>59</v>
      </c>
      <c r="D365" s="98" t="s">
        <v>60</v>
      </c>
      <c r="E365" s="98" t="s">
        <v>271</v>
      </c>
      <c r="F365" s="111" t="s">
        <v>10</v>
      </c>
      <c r="G365" s="71" t="s">
        <v>165</v>
      </c>
    </row>
    <row r="366" spans="2:7">
      <c r="B366" s="83" t="s">
        <v>272</v>
      </c>
      <c r="C366" s="25"/>
      <c r="D366" s="25"/>
      <c r="E366" s="25">
        <v>0</v>
      </c>
      <c r="F366" s="25">
        <v>0</v>
      </c>
      <c r="G366" s="112">
        <v>0</v>
      </c>
    </row>
    <row r="367" spans="2:7">
      <c r="B367" s="113" t="s">
        <v>273</v>
      </c>
      <c r="C367" s="27">
        <v>384436138.44999999</v>
      </c>
      <c r="D367" s="27">
        <v>397491043.81999999</v>
      </c>
      <c r="E367" s="27">
        <f>+D367-C367</f>
        <v>13054905.370000005</v>
      </c>
      <c r="F367" s="27"/>
      <c r="G367" s="50"/>
    </row>
    <row r="368" spans="2:7">
      <c r="B368" s="113" t="s">
        <v>274</v>
      </c>
      <c r="C368" s="27">
        <v>-5276876.18</v>
      </c>
      <c r="D368" s="27">
        <v>-5935851.9199999999</v>
      </c>
      <c r="E368" s="27">
        <f t="shared" ref="E368:E382" si="8">+D368-C368</f>
        <v>-658975.74000000022</v>
      </c>
      <c r="F368" s="27"/>
      <c r="G368" s="50"/>
    </row>
    <row r="369" spans="2:7">
      <c r="B369" s="113" t="s">
        <v>275</v>
      </c>
      <c r="C369" s="27">
        <v>49775405</v>
      </c>
      <c r="D369" s="27">
        <v>49775405</v>
      </c>
      <c r="E369" s="27">
        <f t="shared" si="8"/>
        <v>0</v>
      </c>
      <c r="F369" s="27"/>
      <c r="G369" s="50"/>
    </row>
    <row r="370" spans="2:7">
      <c r="B370" s="113" t="s">
        <v>276</v>
      </c>
      <c r="C370" s="27">
        <v>2886339.19</v>
      </c>
      <c r="D370" s="27">
        <v>2886339.19</v>
      </c>
      <c r="E370" s="27">
        <f t="shared" si="8"/>
        <v>0</v>
      </c>
      <c r="F370" s="27"/>
      <c r="G370" s="50"/>
    </row>
    <row r="371" spans="2:7">
      <c r="B371" s="113" t="s">
        <v>277</v>
      </c>
      <c r="C371" s="27">
        <v>952375</v>
      </c>
      <c r="D371" s="27">
        <v>0</v>
      </c>
      <c r="E371" s="27">
        <f t="shared" si="8"/>
        <v>-952375</v>
      </c>
      <c r="F371" s="27"/>
      <c r="G371" s="50"/>
    </row>
    <row r="372" spans="2:7">
      <c r="B372" s="113" t="s">
        <v>278</v>
      </c>
      <c r="C372" s="27">
        <v>10129236.34</v>
      </c>
      <c r="D372" s="27">
        <v>10560271.300000001</v>
      </c>
      <c r="E372" s="27">
        <f t="shared" si="8"/>
        <v>431034.96000000089</v>
      </c>
      <c r="F372" s="27"/>
      <c r="G372" s="50"/>
    </row>
    <row r="373" spans="2:7">
      <c r="B373" s="113" t="s">
        <v>279</v>
      </c>
      <c r="C373" s="27">
        <v>0</v>
      </c>
      <c r="D373" s="27">
        <v>4878298.25</v>
      </c>
      <c r="E373" s="27">
        <f t="shared" si="8"/>
        <v>4878298.25</v>
      </c>
      <c r="F373" s="27"/>
      <c r="G373" s="50"/>
    </row>
    <row r="374" spans="2:7">
      <c r="B374" s="113" t="s">
        <v>280</v>
      </c>
      <c r="C374" s="27">
        <v>12485533.57</v>
      </c>
      <c r="D374" s="27">
        <v>1714727.77</v>
      </c>
      <c r="E374" s="27">
        <f t="shared" si="8"/>
        <v>-10770805.800000001</v>
      </c>
      <c r="F374" s="27"/>
      <c r="G374" s="50"/>
    </row>
    <row r="375" spans="2:7">
      <c r="B375" s="113" t="s">
        <v>281</v>
      </c>
      <c r="C375" s="27">
        <v>5391977.1799999997</v>
      </c>
      <c r="D375" s="27">
        <v>33500</v>
      </c>
      <c r="E375" s="27">
        <f t="shared" si="8"/>
        <v>-5358477.18</v>
      </c>
      <c r="F375" s="27"/>
      <c r="G375" s="50"/>
    </row>
    <row r="376" spans="2:7">
      <c r="B376" s="113" t="s">
        <v>282</v>
      </c>
      <c r="C376" s="27">
        <v>5151389.03</v>
      </c>
      <c r="D376" s="27">
        <v>0</v>
      </c>
      <c r="E376" s="27">
        <f t="shared" si="8"/>
        <v>-5151389.03</v>
      </c>
      <c r="F376" s="27"/>
      <c r="G376" s="50"/>
    </row>
    <row r="377" spans="2:7">
      <c r="B377" s="113" t="s">
        <v>283</v>
      </c>
      <c r="C377" s="27">
        <v>8510894.4700000007</v>
      </c>
      <c r="D377" s="27">
        <v>20996428.039999999</v>
      </c>
      <c r="E377" s="27">
        <f t="shared" si="8"/>
        <v>12485533.569999998</v>
      </c>
      <c r="F377" s="27"/>
      <c r="G377" s="50"/>
    </row>
    <row r="378" spans="2:7">
      <c r="B378" s="113" t="s">
        <v>284</v>
      </c>
      <c r="C378" s="27">
        <v>16033793.4</v>
      </c>
      <c r="D378" s="27">
        <v>21425770.579999998</v>
      </c>
      <c r="E378" s="27">
        <f t="shared" si="8"/>
        <v>5391977.1799999978</v>
      </c>
      <c r="F378" s="27"/>
      <c r="G378" s="50"/>
    </row>
    <row r="379" spans="2:7">
      <c r="B379" s="113" t="s">
        <v>285</v>
      </c>
      <c r="C379" s="27">
        <v>102980411.64</v>
      </c>
      <c r="D379" s="27">
        <v>102980411.64</v>
      </c>
      <c r="E379" s="27">
        <f t="shared" si="8"/>
        <v>0</v>
      </c>
      <c r="F379" s="27"/>
      <c r="G379" s="50"/>
    </row>
    <row r="380" spans="2:7">
      <c r="B380" s="113" t="s">
        <v>286</v>
      </c>
      <c r="C380" s="27">
        <v>45758456.369999997</v>
      </c>
      <c r="D380" s="27">
        <v>46710831.369999997</v>
      </c>
      <c r="E380" s="27">
        <f t="shared" si="8"/>
        <v>952375</v>
      </c>
      <c r="F380" s="27"/>
      <c r="G380" s="50"/>
    </row>
    <row r="381" spans="2:7">
      <c r="B381" s="113" t="s">
        <v>287</v>
      </c>
      <c r="C381" s="27">
        <v>176424193.87</v>
      </c>
      <c r="D381" s="27">
        <v>186553430.21000001</v>
      </c>
      <c r="E381" s="27">
        <f t="shared" si="8"/>
        <v>10129236.340000004</v>
      </c>
      <c r="F381" s="27"/>
      <c r="G381" s="50"/>
    </row>
    <row r="382" spans="2:7">
      <c r="B382" s="52" t="s">
        <v>288</v>
      </c>
      <c r="C382" s="31">
        <v>9321498.0700000003</v>
      </c>
      <c r="D382" s="31">
        <v>14472887.1</v>
      </c>
      <c r="E382" s="27">
        <f t="shared" si="8"/>
        <v>5151389.0299999993</v>
      </c>
      <c r="F382" s="31"/>
      <c r="G382" s="53"/>
    </row>
    <row r="383" spans="2:7" ht="19.5" customHeight="1">
      <c r="C383" s="43">
        <f>SUM(C367:C382)</f>
        <v>824960765.39999998</v>
      </c>
      <c r="D383" s="43">
        <f t="shared" ref="D383:G383" si="9">SUM(D367:D382)</f>
        <v>854543492.35000002</v>
      </c>
      <c r="E383" s="43">
        <f t="shared" si="9"/>
        <v>29582726.950000003</v>
      </c>
      <c r="F383" s="43">
        <f t="shared" si="9"/>
        <v>0</v>
      </c>
      <c r="G383" s="43">
        <f t="shared" si="9"/>
        <v>0</v>
      </c>
    </row>
    <row r="386" spans="2:6">
      <c r="B386" s="114"/>
      <c r="C386" s="114"/>
      <c r="D386" s="114"/>
      <c r="E386" s="114"/>
      <c r="F386" s="114"/>
    </row>
    <row r="387" spans="2:6" ht="27" customHeight="1">
      <c r="B387" s="100" t="s">
        <v>289</v>
      </c>
      <c r="C387" s="101" t="s">
        <v>59</v>
      </c>
      <c r="D387" s="23" t="s">
        <v>60</v>
      </c>
      <c r="E387" s="23" t="s">
        <v>271</v>
      </c>
      <c r="F387" s="115" t="s">
        <v>165</v>
      </c>
    </row>
    <row r="388" spans="2:6">
      <c r="B388" s="83" t="s">
        <v>290</v>
      </c>
      <c r="C388" s="25"/>
      <c r="D388" s="25"/>
      <c r="E388" s="25"/>
      <c r="F388" s="25"/>
    </row>
    <row r="389" spans="2:6">
      <c r="B389" s="113" t="s">
        <v>291</v>
      </c>
      <c r="C389" s="27">
        <v>0</v>
      </c>
      <c r="D389" s="27">
        <v>103090032.55</v>
      </c>
      <c r="E389" s="27">
        <f>+D389-C389</f>
        <v>103090032.55</v>
      </c>
      <c r="F389" s="27"/>
    </row>
    <row r="390" spans="2:6">
      <c r="B390" s="113" t="s">
        <v>292</v>
      </c>
      <c r="C390" s="27">
        <v>-14793140.220000001</v>
      </c>
      <c r="D390" s="27">
        <v>-14793140.220000001</v>
      </c>
      <c r="E390" s="27">
        <f t="shared" ref="E390:E403" si="10">+D390-C390</f>
        <v>0</v>
      </c>
      <c r="F390" s="27"/>
    </row>
    <row r="391" spans="2:6">
      <c r="B391" s="113" t="s">
        <v>293</v>
      </c>
      <c r="C391" s="27">
        <v>-30328524.949999999</v>
      </c>
      <c r="D391" s="27">
        <v>-30328524.949999999</v>
      </c>
      <c r="E391" s="27">
        <f t="shared" si="10"/>
        <v>0</v>
      </c>
      <c r="F391" s="27"/>
    </row>
    <row r="392" spans="2:6">
      <c r="B392" s="113" t="s">
        <v>294</v>
      </c>
      <c r="C392" s="27">
        <v>-16186674.039999999</v>
      </c>
      <c r="D392" s="27">
        <v>-16186674.039999999</v>
      </c>
      <c r="E392" s="27">
        <f t="shared" si="10"/>
        <v>0</v>
      </c>
      <c r="F392" s="27"/>
    </row>
    <row r="393" spans="2:6">
      <c r="B393" s="113" t="s">
        <v>295</v>
      </c>
      <c r="C393" s="27">
        <v>-35240427.109999999</v>
      </c>
      <c r="D393" s="27">
        <v>-35240427.109999999</v>
      </c>
      <c r="E393" s="27">
        <f t="shared" si="10"/>
        <v>0</v>
      </c>
      <c r="F393" s="27"/>
    </row>
    <row r="394" spans="2:6">
      <c r="B394" s="113" t="s">
        <v>296</v>
      </c>
      <c r="C394" s="27">
        <v>-52619365.490000002</v>
      </c>
      <c r="D394" s="27">
        <v>-52619365.490000002</v>
      </c>
      <c r="E394" s="27">
        <f t="shared" si="10"/>
        <v>0</v>
      </c>
      <c r="F394" s="27"/>
    </row>
    <row r="395" spans="2:6">
      <c r="B395" s="113" t="s">
        <v>297</v>
      </c>
      <c r="C395" s="27">
        <v>-1929210.99</v>
      </c>
      <c r="D395" s="27">
        <v>-1929210.99</v>
      </c>
      <c r="E395" s="27">
        <f t="shared" si="10"/>
        <v>0</v>
      </c>
      <c r="F395" s="27"/>
    </row>
    <row r="396" spans="2:6">
      <c r="B396" s="113" t="s">
        <v>298</v>
      </c>
      <c r="C396" s="27">
        <v>-32634956.16</v>
      </c>
      <c r="D396" s="27">
        <v>-32634956.16</v>
      </c>
      <c r="E396" s="27">
        <f t="shared" si="10"/>
        <v>0</v>
      </c>
      <c r="F396" s="27"/>
    </row>
    <row r="397" spans="2:6">
      <c r="B397" s="113" t="s">
        <v>299</v>
      </c>
      <c r="C397" s="27">
        <v>-28499853.82</v>
      </c>
      <c r="D397" s="27">
        <v>-28499853.82</v>
      </c>
      <c r="E397" s="27">
        <f t="shared" si="10"/>
        <v>0</v>
      </c>
      <c r="F397" s="27"/>
    </row>
    <row r="398" spans="2:6">
      <c r="B398" s="113" t="s">
        <v>300</v>
      </c>
      <c r="C398" s="27">
        <v>-39373439.829999998</v>
      </c>
      <c r="D398" s="27">
        <v>-39373439.829999998</v>
      </c>
      <c r="E398" s="27">
        <f t="shared" si="10"/>
        <v>0</v>
      </c>
      <c r="F398" s="27"/>
    </row>
    <row r="399" spans="2:6">
      <c r="B399" s="113" t="s">
        <v>301</v>
      </c>
      <c r="C399" s="27">
        <v>-31820539.399999999</v>
      </c>
      <c r="D399" s="27">
        <v>-31823034.399999999</v>
      </c>
      <c r="E399" s="27">
        <f t="shared" si="10"/>
        <v>-2495</v>
      </c>
      <c r="F399" s="27"/>
    </row>
    <row r="400" spans="2:6">
      <c r="B400" s="113" t="s">
        <v>302</v>
      </c>
      <c r="C400" s="27">
        <v>-142589.32999999999</v>
      </c>
      <c r="D400" s="27">
        <v>-18572893.66</v>
      </c>
      <c r="E400" s="27">
        <f t="shared" si="10"/>
        <v>-18430304.330000002</v>
      </c>
      <c r="F400" s="27"/>
    </row>
    <row r="401" spans="2:6">
      <c r="B401" s="113" t="s">
        <v>303</v>
      </c>
      <c r="C401" s="27">
        <v>111621340.11</v>
      </c>
      <c r="D401" s="27">
        <v>115802780.12</v>
      </c>
      <c r="E401" s="27">
        <f t="shared" si="10"/>
        <v>4181440.0100000054</v>
      </c>
      <c r="F401" s="27"/>
    </row>
    <row r="402" spans="2:6">
      <c r="B402" s="113" t="s">
        <v>304</v>
      </c>
      <c r="C402" s="27">
        <v>79774399.170000002</v>
      </c>
      <c r="D402" s="27">
        <v>79774399.170000002</v>
      </c>
      <c r="E402" s="27">
        <f t="shared" si="10"/>
        <v>0</v>
      </c>
      <c r="F402" s="27"/>
    </row>
    <row r="403" spans="2:6">
      <c r="B403" s="113" t="s">
        <v>305</v>
      </c>
      <c r="C403" s="27">
        <v>110029801.08</v>
      </c>
      <c r="D403" s="27">
        <v>124382440.86</v>
      </c>
      <c r="E403" s="27">
        <f t="shared" si="10"/>
        <v>14352639.780000001</v>
      </c>
      <c r="F403" s="27"/>
    </row>
    <row r="404" spans="2:6">
      <c r="B404" s="26"/>
      <c r="C404" s="27"/>
      <c r="D404" s="27"/>
      <c r="E404" s="27"/>
      <c r="F404" s="27"/>
    </row>
    <row r="405" spans="2:6">
      <c r="B405" s="30"/>
      <c r="C405" s="31"/>
      <c r="D405" s="31"/>
      <c r="E405" s="31"/>
      <c r="F405" s="31"/>
    </row>
    <row r="406" spans="2:6" ht="20.25" customHeight="1">
      <c r="C406" s="43">
        <f>SUM(C389:C405)</f>
        <v>17856819.020000041</v>
      </c>
      <c r="D406" s="43">
        <f>SUM(D389:D405)</f>
        <v>121048132.03</v>
      </c>
      <c r="E406" s="59"/>
      <c r="F406" s="60"/>
    </row>
    <row r="407" spans="2:6">
      <c r="D407" s="116"/>
    </row>
    <row r="410" spans="2:6">
      <c r="B410" s="16" t="s">
        <v>306</v>
      </c>
    </row>
    <row r="412" spans="2:6" ht="30.75" customHeight="1">
      <c r="B412" s="100" t="s">
        <v>307</v>
      </c>
      <c r="C412" s="101" t="s">
        <v>59</v>
      </c>
      <c r="D412" s="23" t="s">
        <v>60</v>
      </c>
      <c r="E412" s="23" t="s">
        <v>61</v>
      </c>
    </row>
    <row r="413" spans="2:6">
      <c r="B413" s="83" t="s">
        <v>308</v>
      </c>
      <c r="C413" s="25"/>
      <c r="D413" s="25"/>
      <c r="E413" s="25"/>
    </row>
    <row r="414" spans="2:6">
      <c r="B414" s="39" t="s">
        <v>309</v>
      </c>
      <c r="C414" s="27">
        <v>47381.18</v>
      </c>
      <c r="D414" s="27">
        <v>243814.05</v>
      </c>
      <c r="E414" s="27">
        <v>196432.87</v>
      </c>
    </row>
    <row r="415" spans="2:6">
      <c r="B415" s="39" t="s">
        <v>310</v>
      </c>
      <c r="C415" s="27">
        <v>15539612.49</v>
      </c>
      <c r="D415" s="27">
        <v>15872970.060000001</v>
      </c>
      <c r="E415" s="27">
        <v>333357.57</v>
      </c>
    </row>
    <row r="416" spans="2:6">
      <c r="B416" s="39" t="s">
        <v>311</v>
      </c>
      <c r="C416" s="27">
        <v>4668599.08</v>
      </c>
      <c r="D416" s="27">
        <v>721413.3</v>
      </c>
      <c r="E416" s="27">
        <v>-3947185.78</v>
      </c>
    </row>
    <row r="417" spans="2:5">
      <c r="B417" s="39" t="s">
        <v>312</v>
      </c>
      <c r="C417" s="27">
        <v>285653.90999999997</v>
      </c>
      <c r="D417" s="27">
        <v>464957.91</v>
      </c>
      <c r="E417" s="27">
        <v>179304</v>
      </c>
    </row>
    <row r="418" spans="2:5">
      <c r="B418" s="39" t="s">
        <v>313</v>
      </c>
      <c r="C418" s="27">
        <v>26732231.93</v>
      </c>
      <c r="D418" s="27">
        <v>49552844.539999999</v>
      </c>
      <c r="E418" s="27">
        <v>22820612.609999999</v>
      </c>
    </row>
    <row r="419" spans="2:5">
      <c r="B419" s="39" t="s">
        <v>314</v>
      </c>
      <c r="C419" s="27">
        <v>16.22</v>
      </c>
      <c r="D419" s="27">
        <v>0.79</v>
      </c>
      <c r="E419" s="27">
        <v>-15.43</v>
      </c>
    </row>
    <row r="420" spans="2:5">
      <c r="B420" s="39" t="s">
        <v>315</v>
      </c>
      <c r="C420" s="27">
        <v>36590828.859999999</v>
      </c>
      <c r="D420" s="27">
        <v>0</v>
      </c>
      <c r="E420" s="27">
        <v>-36590828.859999999</v>
      </c>
    </row>
    <row r="421" spans="2:5">
      <c r="B421" s="39" t="s">
        <v>316</v>
      </c>
      <c r="C421" s="27">
        <v>273254.25</v>
      </c>
      <c r="D421" s="27">
        <v>11402.21</v>
      </c>
      <c r="E421" s="27">
        <v>-261852.04</v>
      </c>
    </row>
    <row r="422" spans="2:5">
      <c r="B422" s="39" t="s">
        <v>317</v>
      </c>
      <c r="C422" s="27">
        <v>27387054.710000001</v>
      </c>
      <c r="D422" s="27">
        <v>26988804.550000001</v>
      </c>
      <c r="E422" s="27">
        <v>-398250.16</v>
      </c>
    </row>
    <row r="423" spans="2:5">
      <c r="B423" s="39" t="s">
        <v>318</v>
      </c>
      <c r="C423" s="27">
        <v>27863912.489999998</v>
      </c>
      <c r="D423" s="27">
        <v>41365370.950000003</v>
      </c>
      <c r="E423" s="27">
        <v>13501458.460000001</v>
      </c>
    </row>
    <row r="424" spans="2:5">
      <c r="B424" s="39" t="s">
        <v>319</v>
      </c>
      <c r="C424" s="27">
        <v>11449052.6</v>
      </c>
      <c r="D424" s="27">
        <v>2445236.0499999998</v>
      </c>
      <c r="E424" s="27">
        <v>-9003816.5500000007</v>
      </c>
    </row>
    <row r="425" spans="2:5">
      <c r="B425" s="39" t="s">
        <v>320</v>
      </c>
      <c r="C425" s="27">
        <v>7936.8</v>
      </c>
      <c r="D425" s="27">
        <v>323.49</v>
      </c>
      <c r="E425" s="27">
        <v>-7613.31</v>
      </c>
    </row>
    <row r="426" spans="2:5">
      <c r="B426" s="39" t="s">
        <v>321</v>
      </c>
      <c r="C426" s="27">
        <v>8421795.8399999999</v>
      </c>
      <c r="D426" s="27">
        <v>8307525.4299999997</v>
      </c>
      <c r="E426" s="27">
        <v>-114270.41</v>
      </c>
    </row>
    <row r="427" spans="2:5">
      <c r="B427" s="39" t="s">
        <v>322</v>
      </c>
      <c r="C427" s="27">
        <v>11388550.970000001</v>
      </c>
      <c r="D427" s="27">
        <v>17938460.870000001</v>
      </c>
      <c r="E427" s="27">
        <v>6549909.9000000004</v>
      </c>
    </row>
    <row r="428" spans="2:5">
      <c r="B428" s="39" t="s">
        <v>323</v>
      </c>
      <c r="C428" s="27">
        <v>16192723.359999999</v>
      </c>
      <c r="D428" s="27">
        <v>7590912.3799999999</v>
      </c>
      <c r="E428" s="27">
        <v>-8601810.9800000004</v>
      </c>
    </row>
    <row r="429" spans="2:5">
      <c r="B429" s="39" t="s">
        <v>324</v>
      </c>
      <c r="C429" s="27">
        <v>12667472.529999999</v>
      </c>
      <c r="D429" s="27">
        <v>28154380.039999999</v>
      </c>
      <c r="E429" s="27">
        <v>15486907.51</v>
      </c>
    </row>
    <row r="430" spans="2:5">
      <c r="B430" s="39" t="s">
        <v>325</v>
      </c>
      <c r="C430" s="27">
        <v>1764781.8</v>
      </c>
      <c r="D430" s="27">
        <v>1464428.58</v>
      </c>
      <c r="E430" s="27">
        <v>-300353.21999999997</v>
      </c>
    </row>
    <row r="431" spans="2:5">
      <c r="B431" s="39" t="s">
        <v>326</v>
      </c>
      <c r="C431" s="27">
        <v>8615.83</v>
      </c>
      <c r="D431" s="27">
        <v>10334.280000000001</v>
      </c>
      <c r="E431" s="27">
        <v>1718.45</v>
      </c>
    </row>
    <row r="432" spans="2:5">
      <c r="B432" s="39" t="s">
        <v>327</v>
      </c>
      <c r="C432" s="27">
        <v>5251597.01</v>
      </c>
      <c r="D432" s="27">
        <v>3420588.85</v>
      </c>
      <c r="E432" s="27">
        <v>-1831008.16</v>
      </c>
    </row>
    <row r="433" spans="2:5">
      <c r="B433" s="39" t="s">
        <v>328</v>
      </c>
      <c r="C433" s="27">
        <v>403917.37</v>
      </c>
      <c r="D433" s="27">
        <v>77786.7</v>
      </c>
      <c r="E433" s="27">
        <v>-326130.67</v>
      </c>
    </row>
    <row r="434" spans="2:5">
      <c r="B434" s="39" t="s">
        <v>329</v>
      </c>
      <c r="C434" s="27">
        <v>9451.08</v>
      </c>
      <c r="D434" s="27">
        <v>7488.36</v>
      </c>
      <c r="E434" s="27">
        <v>-1962.72</v>
      </c>
    </row>
    <row r="435" spans="2:5">
      <c r="B435" s="39" t="s">
        <v>330</v>
      </c>
      <c r="C435" s="27">
        <v>238827.51</v>
      </c>
      <c r="D435" s="27">
        <v>362499.01</v>
      </c>
      <c r="E435" s="27">
        <v>123671.5</v>
      </c>
    </row>
    <row r="436" spans="2:5">
      <c r="B436" s="30"/>
      <c r="C436" s="31"/>
      <c r="D436" s="31"/>
      <c r="E436" s="31"/>
    </row>
    <row r="437" spans="2:5" ht="21.75" customHeight="1">
      <c r="C437" s="43">
        <f>SUM(C414:C436)</f>
        <v>207193267.82000002</v>
      </c>
      <c r="D437" s="43">
        <f>SUM(D414:D436)</f>
        <v>205001542.40000004</v>
      </c>
      <c r="E437" s="43">
        <f>SUM(E414:E436)</f>
        <v>-2191725.42</v>
      </c>
    </row>
    <row r="440" spans="2:5" ht="24" customHeight="1">
      <c r="B440" s="100" t="s">
        <v>331</v>
      </c>
      <c r="C440" s="101" t="s">
        <v>61</v>
      </c>
      <c r="D440" s="23" t="s">
        <v>332</v>
      </c>
      <c r="E440" s="11"/>
    </row>
    <row r="441" spans="2:5">
      <c r="B441" s="24" t="s">
        <v>333</v>
      </c>
      <c r="C441" s="112"/>
      <c r="D441" s="25"/>
      <c r="E441" s="47"/>
    </row>
    <row r="442" spans="2:5">
      <c r="B442" s="26"/>
      <c r="C442" s="50"/>
      <c r="D442" s="27"/>
      <c r="E442" s="47"/>
    </row>
    <row r="443" spans="2:5">
      <c r="B443" s="26" t="s">
        <v>334</v>
      </c>
      <c r="C443" s="50"/>
      <c r="D443" s="27"/>
      <c r="E443" s="47"/>
    </row>
    <row r="444" spans="2:5">
      <c r="B444" s="39" t="s">
        <v>335</v>
      </c>
      <c r="C444" s="50">
        <v>3044218</v>
      </c>
      <c r="D444" s="27"/>
      <c r="E444" s="47"/>
    </row>
    <row r="445" spans="2:5">
      <c r="B445" s="39" t="s">
        <v>336</v>
      </c>
      <c r="C445" s="50">
        <v>3836118.08</v>
      </c>
      <c r="D445" s="27"/>
      <c r="E445" s="47"/>
    </row>
    <row r="446" spans="2:5">
      <c r="B446" s="39" t="s">
        <v>337</v>
      </c>
      <c r="C446" s="50">
        <v>20667.93</v>
      </c>
      <c r="D446" s="27"/>
      <c r="E446" s="47"/>
    </row>
    <row r="447" spans="2:5">
      <c r="B447" s="26" t="s">
        <v>338</v>
      </c>
      <c r="C447" s="50"/>
      <c r="D447" s="27"/>
      <c r="E447" s="47"/>
    </row>
    <row r="448" spans="2:5">
      <c r="B448" s="39" t="s">
        <v>339</v>
      </c>
      <c r="C448" s="50">
        <v>12152863.109999999</v>
      </c>
      <c r="D448" s="27"/>
      <c r="E448" s="47"/>
    </row>
    <row r="449" spans="2:7">
      <c r="B449" s="39" t="s">
        <v>340</v>
      </c>
      <c r="C449" s="50">
        <v>-1237524.83</v>
      </c>
      <c r="D449" s="27"/>
      <c r="E449" s="47"/>
    </row>
    <row r="450" spans="2:7">
      <c r="B450" s="39" t="s">
        <v>341</v>
      </c>
      <c r="C450" s="50">
        <v>-45096.23</v>
      </c>
      <c r="D450" s="27"/>
      <c r="E450" s="47"/>
    </row>
    <row r="451" spans="2:7">
      <c r="B451" s="39" t="s">
        <v>342</v>
      </c>
      <c r="C451" s="50">
        <v>-167291</v>
      </c>
      <c r="D451" s="27"/>
      <c r="E451" s="47"/>
    </row>
    <row r="452" spans="2:7">
      <c r="B452" s="39" t="s">
        <v>343</v>
      </c>
      <c r="C452" s="50">
        <v>-12419.1</v>
      </c>
      <c r="D452" s="27"/>
      <c r="E452" s="47"/>
    </row>
    <row r="453" spans="2:7">
      <c r="B453" s="39"/>
      <c r="C453" s="50"/>
      <c r="D453" s="27"/>
      <c r="E453" s="47"/>
    </row>
    <row r="454" spans="2:7">
      <c r="B454" s="39"/>
      <c r="C454" s="50"/>
      <c r="D454" s="27"/>
      <c r="E454" s="47"/>
    </row>
    <row r="455" spans="2:7">
      <c r="B455" s="26"/>
      <c r="C455" s="50"/>
      <c r="D455" s="27"/>
      <c r="E455" s="47"/>
    </row>
    <row r="456" spans="2:7">
      <c r="B456" s="26"/>
      <c r="C456" s="50"/>
      <c r="D456" s="27"/>
      <c r="E456" s="47"/>
    </row>
    <row r="457" spans="2:7">
      <c r="B457" s="26" t="s">
        <v>122</v>
      </c>
      <c r="C457" s="50"/>
      <c r="D457" s="27"/>
      <c r="E457" s="47"/>
      <c r="F457" s="11"/>
      <c r="G457" s="11"/>
    </row>
    <row r="458" spans="2:7">
      <c r="B458" s="30"/>
      <c r="C458" s="53"/>
      <c r="D458" s="31"/>
      <c r="E458" s="47"/>
      <c r="F458" s="11"/>
      <c r="G458" s="11"/>
    </row>
    <row r="459" spans="2:7" ht="18" customHeight="1">
      <c r="C459" s="43">
        <f>SUM(C444:C458)</f>
        <v>17591535.959999997</v>
      </c>
      <c r="D459" s="23"/>
      <c r="E459" s="11"/>
      <c r="F459" s="11"/>
      <c r="G459" s="11"/>
    </row>
    <row r="460" spans="2:7">
      <c r="F460" s="11"/>
      <c r="G460" s="11"/>
    </row>
    <row r="461" spans="2:7" ht="15">
      <c r="B461" t="s">
        <v>344</v>
      </c>
      <c r="F461" s="11"/>
      <c r="G461" s="11"/>
    </row>
    <row r="462" spans="2:7">
      <c r="F462" s="11"/>
      <c r="G462" s="11"/>
    </row>
    <row r="463" spans="2:7">
      <c r="F463" s="11"/>
      <c r="G463" s="11"/>
    </row>
    <row r="464" spans="2:7">
      <c r="B464" s="16" t="s">
        <v>345</v>
      </c>
      <c r="F464" s="11"/>
      <c r="G464" s="11"/>
    </row>
    <row r="465" spans="2:7" ht="12" customHeight="1">
      <c r="B465" s="16" t="s">
        <v>346</v>
      </c>
      <c r="F465" s="11"/>
      <c r="G465" s="11"/>
    </row>
    <row r="466" spans="2:7">
      <c r="B466" s="117"/>
      <c r="C466" s="117"/>
      <c r="D466" s="117"/>
      <c r="E466" s="117"/>
      <c r="F466" s="11"/>
      <c r="G466" s="11"/>
    </row>
    <row r="467" spans="2:7">
      <c r="B467" s="118"/>
      <c r="C467" s="118"/>
      <c r="D467" s="118"/>
      <c r="E467" s="118"/>
      <c r="F467" s="11"/>
      <c r="G467" s="11"/>
    </row>
    <row r="468" spans="2:7">
      <c r="B468" s="119" t="s">
        <v>347</v>
      </c>
      <c r="C468" s="120"/>
      <c r="D468" s="120"/>
      <c r="E468" s="121"/>
      <c r="F468" s="11"/>
      <c r="G468" s="11"/>
    </row>
    <row r="469" spans="2:7">
      <c r="B469" s="122" t="s">
        <v>348</v>
      </c>
      <c r="C469" s="123"/>
      <c r="D469" s="123"/>
      <c r="E469" s="124"/>
      <c r="F469" s="11"/>
      <c r="G469" s="125"/>
    </row>
    <row r="470" spans="2:7">
      <c r="B470" s="126" t="s">
        <v>349</v>
      </c>
      <c r="C470" s="127"/>
      <c r="D470" s="127"/>
      <c r="E470" s="128"/>
      <c r="F470" s="11"/>
      <c r="G470" s="125"/>
    </row>
    <row r="471" spans="2:7">
      <c r="B471" s="129" t="s">
        <v>350</v>
      </c>
      <c r="C471" s="130"/>
      <c r="E471" s="131">
        <f>+'[1]EAI '!H58</f>
        <v>285841316.21000004</v>
      </c>
      <c r="F471" s="125"/>
      <c r="G471" s="125"/>
    </row>
    <row r="472" spans="2:7">
      <c r="B472" s="132"/>
      <c r="C472" s="132"/>
      <c r="D472" s="11"/>
      <c r="F472" s="11"/>
      <c r="G472" s="125"/>
    </row>
    <row r="473" spans="2:7">
      <c r="B473" s="133" t="s">
        <v>351</v>
      </c>
      <c r="C473" s="133"/>
      <c r="D473" s="134"/>
      <c r="E473" s="135">
        <f>SUM(D473:D478)</f>
        <v>0</v>
      </c>
      <c r="F473" s="11"/>
      <c r="G473" s="11"/>
    </row>
    <row r="474" spans="2:7">
      <c r="B474" s="136" t="s">
        <v>352</v>
      </c>
      <c r="C474" s="136"/>
      <c r="D474" s="137">
        <v>0</v>
      </c>
      <c r="E474" s="138"/>
      <c r="F474" s="11"/>
      <c r="G474" s="11"/>
    </row>
    <row r="475" spans="2:7">
      <c r="B475" s="136" t="s">
        <v>353</v>
      </c>
      <c r="C475" s="136"/>
      <c r="D475" s="137">
        <v>0</v>
      </c>
      <c r="E475" s="138"/>
      <c r="F475" s="11"/>
      <c r="G475" s="11"/>
    </row>
    <row r="476" spans="2:7">
      <c r="B476" s="136" t="s">
        <v>354</v>
      </c>
      <c r="C476" s="136"/>
      <c r="D476" s="137">
        <v>0</v>
      </c>
      <c r="E476" s="138"/>
      <c r="F476" s="11"/>
      <c r="G476" s="11"/>
    </row>
    <row r="477" spans="2:7">
      <c r="B477" s="136" t="s">
        <v>355</v>
      </c>
      <c r="C477" s="136"/>
      <c r="D477" s="137">
        <v>0</v>
      </c>
      <c r="E477" s="138"/>
      <c r="F477" s="11"/>
      <c r="G477" s="11"/>
    </row>
    <row r="478" spans="2:7">
      <c r="B478" s="139" t="s">
        <v>356</v>
      </c>
      <c r="C478" s="140"/>
      <c r="D478" s="137">
        <v>0</v>
      </c>
      <c r="E478" s="138"/>
      <c r="F478" s="11"/>
      <c r="G478" s="11"/>
    </row>
    <row r="479" spans="2:7">
      <c r="B479" s="132"/>
      <c r="C479" s="132"/>
      <c r="D479" s="11"/>
      <c r="F479" s="11"/>
      <c r="G479" s="11"/>
    </row>
    <row r="480" spans="2:7">
      <c r="B480" s="133" t="s">
        <v>357</v>
      </c>
      <c r="C480" s="133"/>
      <c r="D480" s="134"/>
      <c r="E480" s="141">
        <f>SUM(D480:D484)</f>
        <v>31539437.100000001</v>
      </c>
      <c r="F480" s="11"/>
      <c r="G480" s="11"/>
    </row>
    <row r="481" spans="2:7">
      <c r="B481" s="136" t="s">
        <v>358</v>
      </c>
      <c r="C481" s="136"/>
      <c r="D481" s="137">
        <v>0</v>
      </c>
      <c r="E481" s="138"/>
      <c r="F481" s="11"/>
      <c r="G481" s="11"/>
    </row>
    <row r="482" spans="2:7">
      <c r="B482" s="136" t="s">
        <v>359</v>
      </c>
      <c r="C482" s="136"/>
      <c r="D482" s="137">
        <v>0</v>
      </c>
      <c r="E482" s="138"/>
      <c r="F482" s="11"/>
      <c r="G482" s="11"/>
    </row>
    <row r="483" spans="2:7">
      <c r="B483" s="136" t="s">
        <v>360</v>
      </c>
      <c r="C483" s="136"/>
      <c r="D483" s="137">
        <v>0</v>
      </c>
      <c r="E483" s="138"/>
      <c r="F483" s="11"/>
      <c r="G483" s="11"/>
    </row>
    <row r="484" spans="2:7">
      <c r="B484" s="142" t="s">
        <v>361</v>
      </c>
      <c r="C484" s="143"/>
      <c r="D484" s="144">
        <v>31539437.100000001</v>
      </c>
      <c r="E484" s="145"/>
      <c r="F484" s="11"/>
      <c r="G484" s="11"/>
    </row>
    <row r="485" spans="2:7">
      <c r="B485" s="132"/>
      <c r="C485" s="132"/>
      <c r="F485" s="11"/>
      <c r="G485" s="11"/>
    </row>
    <row r="486" spans="2:7">
      <c r="B486" s="146" t="s">
        <v>362</v>
      </c>
      <c r="C486" s="146"/>
      <c r="E486" s="147">
        <f>+E471+E473-E480</f>
        <v>254301879.11000004</v>
      </c>
      <c r="F486" s="148"/>
      <c r="G486" s="125"/>
    </row>
    <row r="487" spans="2:7">
      <c r="B487" s="118"/>
      <c r="C487" s="118"/>
      <c r="D487" s="118"/>
      <c r="E487" s="118"/>
      <c r="F487" s="11"/>
      <c r="G487" s="11"/>
    </row>
    <row r="488" spans="2:7">
      <c r="B488" s="118"/>
      <c r="C488" s="118"/>
      <c r="D488" s="118"/>
      <c r="E488" s="118"/>
      <c r="F488" s="11"/>
      <c r="G488" s="11"/>
    </row>
    <row r="489" spans="2:7">
      <c r="B489" s="118"/>
      <c r="C489" s="118"/>
      <c r="D489" s="118"/>
      <c r="E489" s="118"/>
      <c r="F489" s="11"/>
      <c r="G489" s="11"/>
    </row>
    <row r="490" spans="2:7">
      <c r="B490" s="118"/>
      <c r="C490" s="118"/>
      <c r="D490" s="118"/>
      <c r="E490" s="118"/>
      <c r="F490" s="11"/>
      <c r="G490" s="11"/>
    </row>
    <row r="491" spans="2:7">
      <c r="B491" s="118"/>
      <c r="C491" s="118"/>
      <c r="D491" s="118"/>
      <c r="E491" s="118"/>
      <c r="F491" s="11"/>
      <c r="G491" s="11"/>
    </row>
    <row r="492" spans="2:7">
      <c r="B492" s="119" t="s">
        <v>363</v>
      </c>
      <c r="C492" s="120"/>
      <c r="D492" s="120"/>
      <c r="E492" s="121"/>
      <c r="F492" s="11"/>
      <c r="G492" s="11"/>
    </row>
    <row r="493" spans="2:7">
      <c r="B493" s="122" t="str">
        <f>+B469</f>
        <v>Correspondiente del 1 de Enero al 31 de Marzo de 2016</v>
      </c>
      <c r="C493" s="123"/>
      <c r="D493" s="123"/>
      <c r="E493" s="124"/>
      <c r="F493" s="11"/>
      <c r="G493" s="11"/>
    </row>
    <row r="494" spans="2:7">
      <c r="B494" s="126" t="s">
        <v>349</v>
      </c>
      <c r="C494" s="127"/>
      <c r="D494" s="127"/>
      <c r="E494" s="128"/>
      <c r="F494" s="11"/>
      <c r="G494" s="11"/>
    </row>
    <row r="495" spans="2:7">
      <c r="B495" s="129" t="s">
        <v>364</v>
      </c>
      <c r="C495" s="130"/>
      <c r="E495" s="149">
        <f>+'[1]CAdmon '!F23</f>
        <v>157003886.66999999</v>
      </c>
      <c r="F495" s="11"/>
      <c r="G495" s="11"/>
    </row>
    <row r="496" spans="2:7">
      <c r="B496" s="132"/>
      <c r="C496" s="132"/>
      <c r="F496" s="11"/>
      <c r="G496" s="11"/>
    </row>
    <row r="497" spans="2:15">
      <c r="B497" s="150" t="s">
        <v>365</v>
      </c>
      <c r="C497" s="150"/>
      <c r="D497" s="134"/>
      <c r="E497" s="151">
        <f>SUM(D497:D514)</f>
        <v>6605336.5099999998</v>
      </c>
      <c r="F497" s="11"/>
      <c r="G497" s="11"/>
    </row>
    <row r="498" spans="2:15">
      <c r="B498" s="136" t="s">
        <v>366</v>
      </c>
      <c r="C498" s="136"/>
      <c r="D498" s="152">
        <v>5283178.78</v>
      </c>
      <c r="E498" s="153"/>
      <c r="F498" s="11"/>
      <c r="G498" s="11"/>
    </row>
    <row r="499" spans="2:15">
      <c r="B499" s="136" t="s">
        <v>367</v>
      </c>
      <c r="C499" s="136"/>
      <c r="D499" s="152">
        <v>405294.72</v>
      </c>
      <c r="E499" s="153"/>
      <c r="F499" s="11"/>
      <c r="G499" s="11"/>
      <c r="N499" s="116"/>
    </row>
    <row r="500" spans="2:15">
      <c r="B500" s="136" t="s">
        <v>368</v>
      </c>
      <c r="C500" s="136"/>
      <c r="D500" s="137">
        <v>0</v>
      </c>
      <c r="E500" s="153"/>
      <c r="F500" s="11"/>
      <c r="G500" s="11"/>
      <c r="N500" s="116"/>
      <c r="O500" s="116"/>
    </row>
    <row r="501" spans="2:15">
      <c r="B501" s="136" t="s">
        <v>369</v>
      </c>
      <c r="C501" s="136"/>
      <c r="D501" s="137">
        <v>0</v>
      </c>
      <c r="E501" s="153"/>
      <c r="F501" s="11"/>
      <c r="G501" s="11"/>
      <c r="N501" s="116"/>
    </row>
    <row r="502" spans="2:15">
      <c r="B502" s="136" t="s">
        <v>370</v>
      </c>
      <c r="C502" s="136"/>
      <c r="D502" s="137">
        <v>0</v>
      </c>
      <c r="E502" s="153"/>
      <c r="F502" s="11"/>
      <c r="G502" s="125"/>
      <c r="N502" s="116"/>
    </row>
    <row r="503" spans="2:15">
      <c r="B503" s="136" t="s">
        <v>371</v>
      </c>
      <c r="C503" s="136"/>
      <c r="D503" s="137">
        <v>0</v>
      </c>
      <c r="E503" s="153"/>
      <c r="F503" s="11"/>
      <c r="G503" s="11"/>
      <c r="N503" s="116"/>
    </row>
    <row r="504" spans="2:15">
      <c r="B504" s="136" t="s">
        <v>372</v>
      </c>
      <c r="C504" s="136"/>
      <c r="D504" s="137">
        <v>0</v>
      </c>
      <c r="E504" s="153"/>
      <c r="F504" s="11"/>
      <c r="G504" s="125"/>
      <c r="N504" s="116"/>
    </row>
    <row r="505" spans="2:15">
      <c r="B505" s="136" t="s">
        <v>373</v>
      </c>
      <c r="C505" s="136"/>
      <c r="D505" s="137">
        <v>0</v>
      </c>
      <c r="E505" s="153"/>
      <c r="F505" s="11"/>
      <c r="G505" s="11"/>
      <c r="N505" s="116"/>
    </row>
    <row r="506" spans="2:15">
      <c r="B506" s="136" t="s">
        <v>374</v>
      </c>
      <c r="C506" s="136"/>
      <c r="D506" s="137">
        <v>0</v>
      </c>
      <c r="E506" s="153"/>
      <c r="F506" s="11"/>
      <c r="G506" s="125"/>
      <c r="N506" s="116"/>
    </row>
    <row r="507" spans="2:15">
      <c r="B507" s="136" t="s">
        <v>375</v>
      </c>
      <c r="C507" s="136"/>
      <c r="D507" s="152">
        <v>916863.01</v>
      </c>
      <c r="E507" s="153"/>
      <c r="F507" s="11"/>
      <c r="G507" s="125"/>
      <c r="N507" s="116"/>
    </row>
    <row r="508" spans="2:15">
      <c r="B508" s="136" t="s">
        <v>376</v>
      </c>
      <c r="C508" s="136"/>
      <c r="D508" s="137">
        <v>0</v>
      </c>
      <c r="E508" s="153"/>
      <c r="F508" s="11"/>
      <c r="G508" s="125"/>
      <c r="H508" s="116"/>
      <c r="N508" s="116"/>
    </row>
    <row r="509" spans="2:15">
      <c r="B509" s="136" t="s">
        <v>377</v>
      </c>
      <c r="C509" s="136"/>
      <c r="D509" s="137">
        <v>0</v>
      </c>
      <c r="E509" s="153"/>
      <c r="F509" s="11"/>
      <c r="G509" s="125"/>
      <c r="H509" s="116"/>
    </row>
    <row r="510" spans="2:15">
      <c r="B510" s="136" t="s">
        <v>378</v>
      </c>
      <c r="C510" s="136"/>
      <c r="D510" s="137">
        <v>0</v>
      </c>
      <c r="E510" s="153"/>
      <c r="F510" s="11"/>
      <c r="G510" s="154"/>
      <c r="N510" s="116"/>
    </row>
    <row r="511" spans="2:15">
      <c r="B511" s="136" t="s">
        <v>379</v>
      </c>
      <c r="C511" s="136"/>
      <c r="D511" s="137">
        <v>0</v>
      </c>
      <c r="E511" s="153"/>
      <c r="F511" s="11"/>
      <c r="G511" s="11"/>
    </row>
    <row r="512" spans="2:15">
      <c r="B512" s="136" t="s">
        <v>380</v>
      </c>
      <c r="C512" s="136"/>
      <c r="D512" s="137">
        <v>0</v>
      </c>
      <c r="E512" s="153"/>
      <c r="F512" s="11"/>
      <c r="G512" s="11"/>
    </row>
    <row r="513" spans="2:7" ht="12.75" customHeight="1">
      <c r="B513" s="136" t="s">
        <v>381</v>
      </c>
      <c r="C513" s="136"/>
      <c r="D513" s="137">
        <v>0</v>
      </c>
      <c r="E513" s="153"/>
      <c r="F513" s="11"/>
      <c r="G513" s="11"/>
    </row>
    <row r="514" spans="2:7">
      <c r="B514" s="155" t="s">
        <v>382</v>
      </c>
      <c r="C514" s="156"/>
      <c r="D514" s="137">
        <v>0</v>
      </c>
      <c r="E514" s="153"/>
      <c r="F514" s="11"/>
      <c r="G514" s="11"/>
    </row>
    <row r="515" spans="2:7">
      <c r="B515" s="132"/>
      <c r="C515" s="132"/>
      <c r="F515" s="11"/>
      <c r="G515" s="11"/>
    </row>
    <row r="516" spans="2:7">
      <c r="B516" s="150" t="s">
        <v>383</v>
      </c>
      <c r="C516" s="150"/>
      <c r="D516" s="134"/>
      <c r="E516" s="151">
        <f>SUM(D516:D523)</f>
        <v>813296.40000000596</v>
      </c>
      <c r="F516" s="11"/>
      <c r="G516" s="11"/>
    </row>
    <row r="517" spans="2:7">
      <c r="B517" s="136" t="s">
        <v>384</v>
      </c>
      <c r="C517" s="136"/>
      <c r="D517" s="137">
        <v>0</v>
      </c>
      <c r="E517" s="153"/>
      <c r="F517" s="11"/>
      <c r="G517" s="11"/>
    </row>
    <row r="518" spans="2:7">
      <c r="B518" s="136" t="s">
        <v>385</v>
      </c>
      <c r="C518" s="136"/>
      <c r="D518" s="137">
        <v>0</v>
      </c>
      <c r="E518" s="153"/>
      <c r="F518" s="11"/>
      <c r="G518" s="11"/>
    </row>
    <row r="519" spans="2:7">
      <c r="B519" s="136" t="s">
        <v>386</v>
      </c>
      <c r="C519" s="136"/>
      <c r="D519" s="137">
        <v>0</v>
      </c>
      <c r="E519" s="153"/>
      <c r="F519" s="11"/>
      <c r="G519" s="11"/>
    </row>
    <row r="520" spans="2:7">
      <c r="B520" s="136" t="s">
        <v>387</v>
      </c>
      <c r="C520" s="136"/>
      <c r="D520" s="137">
        <v>0</v>
      </c>
      <c r="E520" s="153"/>
      <c r="F520" s="11"/>
      <c r="G520" s="11"/>
    </row>
    <row r="521" spans="2:7">
      <c r="B521" s="136" t="s">
        <v>388</v>
      </c>
      <c r="C521" s="136"/>
      <c r="D521" s="137">
        <v>0</v>
      </c>
      <c r="E521" s="153"/>
      <c r="F521" s="11"/>
      <c r="G521" s="11"/>
    </row>
    <row r="522" spans="2:7">
      <c r="B522" s="136" t="s">
        <v>389</v>
      </c>
      <c r="C522" s="136"/>
      <c r="D522" s="137">
        <v>0</v>
      </c>
      <c r="E522" s="153"/>
      <c r="F522" s="11"/>
      <c r="G522" s="11"/>
    </row>
    <row r="523" spans="2:7">
      <c r="B523" s="155" t="s">
        <v>390</v>
      </c>
      <c r="C523" s="156"/>
      <c r="D523" s="152">
        <v>813296.40000000596</v>
      </c>
      <c r="E523" s="153"/>
      <c r="F523" s="11"/>
      <c r="G523" s="11"/>
    </row>
    <row r="524" spans="2:7">
      <c r="B524" s="132"/>
      <c r="C524" s="132"/>
      <c r="F524" s="11"/>
      <c r="G524" s="11"/>
    </row>
    <row r="525" spans="2:7">
      <c r="B525" s="157" t="s">
        <v>391</v>
      </c>
      <c r="E525" s="147">
        <f>+E495-E497+E516</f>
        <v>151211846.56</v>
      </c>
      <c r="F525" s="125"/>
      <c r="G525" s="125"/>
    </row>
    <row r="526" spans="2:7">
      <c r="F526" s="158"/>
      <c r="G526" s="11"/>
    </row>
    <row r="527" spans="2:7">
      <c r="F527" s="11"/>
      <c r="G527" s="11"/>
    </row>
    <row r="528" spans="2:7">
      <c r="F528" s="159"/>
      <c r="G528" s="11"/>
    </row>
    <row r="529" spans="2:7">
      <c r="F529" s="159"/>
      <c r="G529" s="11"/>
    </row>
    <row r="530" spans="2:7">
      <c r="F530" s="11"/>
      <c r="G530" s="11"/>
    </row>
    <row r="531" spans="2:7">
      <c r="B531" s="160" t="s">
        <v>392</v>
      </c>
      <c r="C531" s="160"/>
      <c r="D531" s="160"/>
      <c r="E531" s="160"/>
      <c r="F531" s="160"/>
      <c r="G531" s="11"/>
    </row>
    <row r="532" spans="2:7" ht="21" customHeight="1">
      <c r="B532" s="70" t="s">
        <v>393</v>
      </c>
      <c r="C532" s="71" t="s">
        <v>59</v>
      </c>
      <c r="D532" s="98" t="s">
        <v>60</v>
      </c>
      <c r="E532" s="98" t="s">
        <v>61</v>
      </c>
      <c r="F532" s="11"/>
      <c r="G532" s="11"/>
    </row>
    <row r="533" spans="2:7">
      <c r="B533" s="24" t="s">
        <v>394</v>
      </c>
      <c r="C533" s="161">
        <v>0</v>
      </c>
      <c r="D533" s="112"/>
      <c r="E533" s="112"/>
      <c r="F533" s="11"/>
      <c r="G533" s="11"/>
    </row>
    <row r="534" spans="2:7">
      <c r="B534" s="39" t="s">
        <v>395</v>
      </c>
      <c r="C534" s="162">
        <v>31325</v>
      </c>
      <c r="D534" s="50">
        <v>0</v>
      </c>
      <c r="E534" s="50">
        <v>-31325</v>
      </c>
      <c r="F534" s="11"/>
      <c r="G534" s="11"/>
    </row>
    <row r="535" spans="2:7">
      <c r="B535" s="39" t="s">
        <v>396</v>
      </c>
      <c r="C535" s="162">
        <v>10048.5</v>
      </c>
      <c r="D535" s="50">
        <v>0</v>
      </c>
      <c r="E535" s="50">
        <v>-10048.5</v>
      </c>
      <c r="F535" s="11"/>
      <c r="G535" s="11"/>
    </row>
    <row r="536" spans="2:7">
      <c r="B536" s="39" t="s">
        <v>397</v>
      </c>
      <c r="C536" s="162">
        <v>10048.5</v>
      </c>
      <c r="D536" s="50">
        <v>0</v>
      </c>
      <c r="E536" s="50">
        <v>-10048.5</v>
      </c>
      <c r="F536" s="11"/>
      <c r="G536" s="11"/>
    </row>
    <row r="537" spans="2:7">
      <c r="B537" s="39" t="s">
        <v>398</v>
      </c>
      <c r="C537" s="162">
        <v>10048.5</v>
      </c>
      <c r="D537" s="50">
        <v>0</v>
      </c>
      <c r="E537" s="50">
        <v>-10048.5</v>
      </c>
      <c r="F537" s="11"/>
      <c r="G537" s="11"/>
    </row>
    <row r="538" spans="2:7">
      <c r="B538" s="39" t="s">
        <v>399</v>
      </c>
      <c r="C538" s="162">
        <v>10048.5</v>
      </c>
      <c r="D538" s="50">
        <v>0</v>
      </c>
      <c r="E538" s="50">
        <v>-10048.5</v>
      </c>
      <c r="F538" s="11"/>
      <c r="G538" s="11"/>
    </row>
    <row r="539" spans="2:7">
      <c r="B539" s="39" t="s">
        <v>400</v>
      </c>
      <c r="C539" s="162">
        <v>28270.45</v>
      </c>
      <c r="D539" s="50">
        <v>0</v>
      </c>
      <c r="E539" s="50">
        <v>-28270.45</v>
      </c>
      <c r="F539" s="11"/>
      <c r="G539" s="11"/>
    </row>
    <row r="540" spans="2:7">
      <c r="B540" s="39" t="s">
        <v>401</v>
      </c>
      <c r="C540" s="162">
        <v>10048.5</v>
      </c>
      <c r="D540" s="50">
        <v>0</v>
      </c>
      <c r="E540" s="50">
        <v>-10048.5</v>
      </c>
      <c r="F540" s="11"/>
      <c r="G540" s="11"/>
    </row>
    <row r="541" spans="2:7">
      <c r="B541" s="39" t="s">
        <v>402</v>
      </c>
      <c r="C541" s="162">
        <v>12212.49</v>
      </c>
      <c r="D541" s="50">
        <v>0</v>
      </c>
      <c r="E541" s="50">
        <v>-12212.49</v>
      </c>
      <c r="F541" s="11"/>
      <c r="G541" s="11"/>
    </row>
    <row r="542" spans="2:7">
      <c r="B542" s="39" t="s">
        <v>403</v>
      </c>
      <c r="C542" s="162">
        <v>10048.5</v>
      </c>
      <c r="D542" s="50">
        <v>0</v>
      </c>
      <c r="E542" s="50">
        <v>-10048.5</v>
      </c>
      <c r="F542" s="11"/>
      <c r="G542" s="11"/>
    </row>
    <row r="543" spans="2:7">
      <c r="B543" s="39" t="s">
        <v>404</v>
      </c>
      <c r="C543" s="162">
        <v>67221.95</v>
      </c>
      <c r="D543" s="50">
        <v>0</v>
      </c>
      <c r="E543" s="50">
        <v>-67221.95</v>
      </c>
      <c r="F543" s="11"/>
      <c r="G543" s="11"/>
    </row>
    <row r="544" spans="2:7">
      <c r="B544" s="39" t="s">
        <v>405</v>
      </c>
      <c r="C544" s="162">
        <v>12250</v>
      </c>
      <c r="D544" s="50">
        <v>0</v>
      </c>
      <c r="E544" s="50">
        <v>-12250</v>
      </c>
      <c r="F544" s="11"/>
      <c r="G544" s="11"/>
    </row>
    <row r="545" spans="2:7">
      <c r="B545" s="39" t="s">
        <v>406</v>
      </c>
      <c r="C545" s="162">
        <v>10048.5</v>
      </c>
      <c r="D545" s="50">
        <v>0</v>
      </c>
      <c r="E545" s="50">
        <v>-10048.5</v>
      </c>
      <c r="F545" s="11"/>
      <c r="G545" s="11"/>
    </row>
    <row r="546" spans="2:7">
      <c r="B546" s="39" t="s">
        <v>407</v>
      </c>
      <c r="C546" s="162">
        <v>10048.5</v>
      </c>
      <c r="D546" s="50">
        <v>0</v>
      </c>
      <c r="E546" s="50">
        <v>-10048.5</v>
      </c>
      <c r="F546" s="11"/>
      <c r="G546" s="11"/>
    </row>
    <row r="547" spans="2:7">
      <c r="B547" s="39" t="s">
        <v>408</v>
      </c>
      <c r="C547" s="162">
        <v>39024.83</v>
      </c>
      <c r="D547" s="50">
        <v>0</v>
      </c>
      <c r="E547" s="50">
        <v>-39024.83</v>
      </c>
      <c r="F547" s="11"/>
      <c r="G547" s="11"/>
    </row>
    <row r="548" spans="2:7">
      <c r="B548" s="39" t="s">
        <v>409</v>
      </c>
      <c r="C548" s="162">
        <v>8221.9500000000007</v>
      </c>
      <c r="D548" s="50">
        <v>0</v>
      </c>
      <c r="E548" s="50">
        <v>-8221.9500000000007</v>
      </c>
      <c r="F548" s="11"/>
      <c r="G548" s="11"/>
    </row>
    <row r="549" spans="2:7">
      <c r="B549" s="39" t="s">
        <v>410</v>
      </c>
      <c r="C549" s="162">
        <v>209918.61</v>
      </c>
      <c r="D549" s="50">
        <v>0</v>
      </c>
      <c r="E549" s="50">
        <v>-209918.61</v>
      </c>
      <c r="F549" s="11"/>
      <c r="G549" s="11"/>
    </row>
    <row r="550" spans="2:7">
      <c r="B550" s="39" t="s">
        <v>411</v>
      </c>
      <c r="C550" s="162">
        <v>69807.72</v>
      </c>
      <c r="D550" s="50">
        <v>0</v>
      </c>
      <c r="E550" s="50">
        <v>-69807.72</v>
      </c>
      <c r="F550" s="11"/>
      <c r="G550" s="11"/>
    </row>
    <row r="551" spans="2:7">
      <c r="B551" s="39" t="s">
        <v>412</v>
      </c>
      <c r="C551" s="162">
        <v>18221.95</v>
      </c>
      <c r="D551" s="50">
        <v>0</v>
      </c>
      <c r="E551" s="50">
        <v>-18221.95</v>
      </c>
      <c r="F551" s="11"/>
      <c r="G551" s="11"/>
    </row>
    <row r="552" spans="2:7">
      <c r="B552" s="39" t="s">
        <v>413</v>
      </c>
      <c r="C552" s="162">
        <v>10048.5</v>
      </c>
      <c r="D552" s="50">
        <v>0</v>
      </c>
      <c r="E552" s="50">
        <v>-10048.5</v>
      </c>
      <c r="F552" s="11"/>
      <c r="G552" s="11"/>
    </row>
    <row r="553" spans="2:7">
      <c r="B553" s="39" t="s">
        <v>414</v>
      </c>
      <c r="C553" s="162">
        <v>18221.95</v>
      </c>
      <c r="D553" s="50">
        <v>0</v>
      </c>
      <c r="E553" s="50">
        <v>-18221.95</v>
      </c>
      <c r="F553" s="11"/>
      <c r="G553" s="11"/>
    </row>
    <row r="554" spans="2:7">
      <c r="B554" s="39" t="s">
        <v>415</v>
      </c>
      <c r="C554" s="162">
        <v>18221.95</v>
      </c>
      <c r="D554" s="50">
        <v>0</v>
      </c>
      <c r="E554" s="50">
        <v>-18221.95</v>
      </c>
      <c r="F554" s="11"/>
      <c r="G554" s="11"/>
    </row>
    <row r="555" spans="2:7">
      <c r="B555" s="39" t="s">
        <v>416</v>
      </c>
      <c r="C555" s="162">
        <v>27902.45</v>
      </c>
      <c r="D555" s="50">
        <v>0</v>
      </c>
      <c r="E555" s="50">
        <v>-27902.45</v>
      </c>
      <c r="F555" s="11"/>
      <c r="G555" s="11"/>
    </row>
    <row r="556" spans="2:7">
      <c r="B556" s="39" t="s">
        <v>417</v>
      </c>
      <c r="C556" s="162">
        <v>28270.45</v>
      </c>
      <c r="D556" s="50">
        <v>0</v>
      </c>
      <c r="E556" s="50">
        <v>-28270.45</v>
      </c>
      <c r="F556" s="11"/>
      <c r="G556" s="11"/>
    </row>
    <row r="557" spans="2:7">
      <c r="B557" s="39" t="s">
        <v>418</v>
      </c>
      <c r="C557" s="162">
        <v>22473.65</v>
      </c>
      <c r="D557" s="50">
        <v>0</v>
      </c>
      <c r="E557" s="50">
        <v>-22473.65</v>
      </c>
      <c r="F557" s="11"/>
      <c r="G557" s="11"/>
    </row>
    <row r="558" spans="2:7">
      <c r="B558" s="39" t="s">
        <v>419</v>
      </c>
      <c r="C558" s="162">
        <v>10048.5</v>
      </c>
      <c r="D558" s="50">
        <v>0</v>
      </c>
      <c r="E558" s="50">
        <v>-10048.5</v>
      </c>
      <c r="F558" s="11"/>
      <c r="G558" s="11"/>
    </row>
    <row r="559" spans="2:7">
      <c r="B559" s="39" t="s">
        <v>420</v>
      </c>
      <c r="C559" s="162">
        <v>21975.29</v>
      </c>
      <c r="D559" s="50">
        <v>0</v>
      </c>
      <c r="E559" s="50">
        <v>-21975.29</v>
      </c>
      <c r="F559" s="11"/>
      <c r="G559" s="11"/>
    </row>
    <row r="560" spans="2:7">
      <c r="B560" s="39" t="s">
        <v>421</v>
      </c>
      <c r="C560" s="162">
        <v>10048.5</v>
      </c>
      <c r="D560" s="50">
        <v>0</v>
      </c>
      <c r="E560" s="50">
        <v>-10048.5</v>
      </c>
      <c r="F560" s="11"/>
      <c r="G560" s="11"/>
    </row>
    <row r="561" spans="2:7">
      <c r="B561" s="39" t="s">
        <v>422</v>
      </c>
      <c r="C561" s="162">
        <v>18221.95</v>
      </c>
      <c r="D561" s="50">
        <v>0</v>
      </c>
      <c r="E561" s="50">
        <v>-18221.95</v>
      </c>
      <c r="F561" s="11"/>
      <c r="G561" s="11"/>
    </row>
    <row r="562" spans="2:7">
      <c r="B562" s="39" t="s">
        <v>423</v>
      </c>
      <c r="C562" s="162">
        <v>34333.040000000001</v>
      </c>
      <c r="D562" s="50">
        <v>0</v>
      </c>
      <c r="E562" s="50">
        <v>-34333.040000000001</v>
      </c>
      <c r="F562" s="11"/>
      <c r="G562" s="11"/>
    </row>
    <row r="563" spans="2:7">
      <c r="B563" s="39" t="s">
        <v>424</v>
      </c>
      <c r="C563" s="162">
        <v>11500</v>
      </c>
      <c r="D563" s="50">
        <v>0</v>
      </c>
      <c r="E563" s="50">
        <v>-11500</v>
      </c>
      <c r="F563" s="11"/>
      <c r="G563" s="11"/>
    </row>
    <row r="564" spans="2:7">
      <c r="B564" s="39" t="s">
        <v>425</v>
      </c>
      <c r="C564" s="162">
        <v>18221.95</v>
      </c>
      <c r="D564" s="50">
        <v>0</v>
      </c>
      <c r="E564" s="50">
        <v>-18221.95</v>
      </c>
      <c r="F564" s="11"/>
      <c r="G564" s="11"/>
    </row>
    <row r="565" spans="2:7">
      <c r="B565" s="39" t="s">
        <v>426</v>
      </c>
      <c r="C565" s="162">
        <v>18221.95</v>
      </c>
      <c r="D565" s="50">
        <v>0</v>
      </c>
      <c r="E565" s="50">
        <v>-18221.95</v>
      </c>
      <c r="F565" s="11"/>
      <c r="G565" s="11"/>
    </row>
    <row r="566" spans="2:7">
      <c r="B566" s="39" t="s">
        <v>427</v>
      </c>
      <c r="C566" s="162">
        <v>20097</v>
      </c>
      <c r="D566" s="50">
        <v>0</v>
      </c>
      <c r="E566" s="50">
        <v>-20097</v>
      </c>
      <c r="F566" s="11"/>
      <c r="G566" s="11"/>
    </row>
    <row r="567" spans="2:7">
      <c r="B567" s="39" t="s">
        <v>428</v>
      </c>
      <c r="C567" s="162">
        <v>10048.5</v>
      </c>
      <c r="D567" s="50">
        <v>0</v>
      </c>
      <c r="E567" s="50">
        <v>-10048.5</v>
      </c>
      <c r="F567" s="11"/>
      <c r="G567" s="11"/>
    </row>
    <row r="568" spans="2:7">
      <c r="B568" s="39" t="s">
        <v>429</v>
      </c>
      <c r="C568" s="162">
        <v>11500.35</v>
      </c>
      <c r="D568" s="50">
        <v>0</v>
      </c>
      <c r="E568" s="50">
        <v>-11500.35</v>
      </c>
      <c r="F568" s="11"/>
      <c r="G568" s="11"/>
    </row>
    <row r="569" spans="2:7">
      <c r="B569" s="39" t="s">
        <v>430</v>
      </c>
      <c r="C569" s="162">
        <v>30603.279999999999</v>
      </c>
      <c r="D569" s="50">
        <v>0</v>
      </c>
      <c r="E569" s="50">
        <v>-30603.279999999999</v>
      </c>
      <c r="F569" s="11"/>
      <c r="G569" s="11"/>
    </row>
    <row r="570" spans="2:7">
      <c r="B570" s="39" t="s">
        <v>431</v>
      </c>
      <c r="C570" s="162">
        <v>-31325</v>
      </c>
      <c r="D570" s="50">
        <v>0</v>
      </c>
      <c r="E570" s="50">
        <v>31325</v>
      </c>
      <c r="F570" s="11"/>
      <c r="G570" s="11"/>
    </row>
    <row r="571" spans="2:7">
      <c r="B571" s="39" t="s">
        <v>432</v>
      </c>
      <c r="C571" s="162">
        <v>-10048.5</v>
      </c>
      <c r="D571" s="50">
        <v>0</v>
      </c>
      <c r="E571" s="50">
        <v>10048.5</v>
      </c>
      <c r="F571" s="11"/>
      <c r="G571" s="11"/>
    </row>
    <row r="572" spans="2:7">
      <c r="B572" s="39" t="s">
        <v>433</v>
      </c>
      <c r="C572" s="162">
        <v>-10048.5</v>
      </c>
      <c r="D572" s="50">
        <v>0</v>
      </c>
      <c r="E572" s="50">
        <v>10048.5</v>
      </c>
      <c r="F572" s="11"/>
      <c r="G572" s="11"/>
    </row>
    <row r="573" spans="2:7">
      <c r="B573" s="39" t="s">
        <v>434</v>
      </c>
      <c r="C573" s="162">
        <v>-10048.5</v>
      </c>
      <c r="D573" s="50">
        <v>0</v>
      </c>
      <c r="E573" s="50">
        <v>10048.5</v>
      </c>
      <c r="F573" s="11"/>
      <c r="G573" s="11"/>
    </row>
    <row r="574" spans="2:7">
      <c r="B574" s="39" t="s">
        <v>435</v>
      </c>
      <c r="C574" s="162">
        <v>-10048.5</v>
      </c>
      <c r="D574" s="50">
        <v>0</v>
      </c>
      <c r="E574" s="50">
        <v>10048.5</v>
      </c>
      <c r="F574" s="11"/>
      <c r="G574" s="11"/>
    </row>
    <row r="575" spans="2:7">
      <c r="B575" s="39" t="s">
        <v>436</v>
      </c>
      <c r="C575" s="162">
        <v>-28270.45</v>
      </c>
      <c r="D575" s="50">
        <v>0</v>
      </c>
      <c r="E575" s="50">
        <v>28270.45</v>
      </c>
      <c r="F575" s="11"/>
      <c r="G575" s="11"/>
    </row>
    <row r="576" spans="2:7">
      <c r="B576" s="39" t="s">
        <v>437</v>
      </c>
      <c r="C576" s="162">
        <v>-10048.5</v>
      </c>
      <c r="D576" s="50">
        <v>0</v>
      </c>
      <c r="E576" s="50">
        <v>10048.5</v>
      </c>
      <c r="F576" s="11"/>
      <c r="G576" s="11"/>
    </row>
    <row r="577" spans="2:7">
      <c r="B577" s="39" t="s">
        <v>438</v>
      </c>
      <c r="C577" s="162">
        <v>-12212.49</v>
      </c>
      <c r="D577" s="50">
        <v>0</v>
      </c>
      <c r="E577" s="50">
        <v>12212.49</v>
      </c>
      <c r="F577" s="11"/>
      <c r="G577" s="11"/>
    </row>
    <row r="578" spans="2:7">
      <c r="B578" s="39" t="s">
        <v>439</v>
      </c>
      <c r="C578" s="162">
        <v>-10048.5</v>
      </c>
      <c r="D578" s="50">
        <v>0</v>
      </c>
      <c r="E578" s="50">
        <v>10048.5</v>
      </c>
      <c r="F578" s="11"/>
      <c r="G578" s="11"/>
    </row>
    <row r="579" spans="2:7">
      <c r="B579" s="39" t="s">
        <v>440</v>
      </c>
      <c r="C579" s="162">
        <v>-67221.95</v>
      </c>
      <c r="D579" s="50">
        <v>0</v>
      </c>
      <c r="E579" s="50">
        <v>67221.95</v>
      </c>
      <c r="F579" s="11"/>
      <c r="G579" s="11"/>
    </row>
    <row r="580" spans="2:7">
      <c r="B580" s="39" t="s">
        <v>441</v>
      </c>
      <c r="C580" s="162">
        <v>-12250</v>
      </c>
      <c r="D580" s="50">
        <v>0</v>
      </c>
      <c r="E580" s="50">
        <v>12250</v>
      </c>
      <c r="F580" s="11"/>
      <c r="G580" s="11"/>
    </row>
    <row r="581" spans="2:7">
      <c r="B581" s="39" t="s">
        <v>442</v>
      </c>
      <c r="C581" s="162">
        <v>-10048.5</v>
      </c>
      <c r="D581" s="50">
        <v>0</v>
      </c>
      <c r="E581" s="50">
        <v>10048.5</v>
      </c>
      <c r="F581" s="11"/>
      <c r="G581" s="11"/>
    </row>
    <row r="582" spans="2:7">
      <c r="B582" s="39" t="s">
        <v>443</v>
      </c>
      <c r="C582" s="162">
        <v>-10048.5</v>
      </c>
      <c r="D582" s="50">
        <v>0</v>
      </c>
      <c r="E582" s="50">
        <v>10048.5</v>
      </c>
      <c r="F582" s="11"/>
      <c r="G582" s="11"/>
    </row>
    <row r="583" spans="2:7">
      <c r="B583" s="39" t="s">
        <v>444</v>
      </c>
      <c r="C583" s="162">
        <v>-39024.83</v>
      </c>
      <c r="D583" s="50">
        <v>0</v>
      </c>
      <c r="E583" s="50">
        <v>39024.83</v>
      </c>
      <c r="F583" s="11"/>
      <c r="G583" s="11"/>
    </row>
    <row r="584" spans="2:7">
      <c r="B584" s="39" t="s">
        <v>445</v>
      </c>
      <c r="C584" s="162">
        <v>-8221.9500000000007</v>
      </c>
      <c r="D584" s="50">
        <v>0</v>
      </c>
      <c r="E584" s="50">
        <v>8221.9500000000007</v>
      </c>
      <c r="F584" s="11"/>
      <c r="G584" s="11"/>
    </row>
    <row r="585" spans="2:7">
      <c r="B585" s="39" t="s">
        <v>446</v>
      </c>
      <c r="C585" s="162">
        <v>-209918.61</v>
      </c>
      <c r="D585" s="50">
        <v>0</v>
      </c>
      <c r="E585" s="50">
        <v>209918.61</v>
      </c>
      <c r="F585" s="11"/>
      <c r="G585" s="11"/>
    </row>
    <row r="586" spans="2:7">
      <c r="B586" s="39" t="s">
        <v>447</v>
      </c>
      <c r="C586" s="162">
        <v>-69807.72</v>
      </c>
      <c r="D586" s="50">
        <v>0</v>
      </c>
      <c r="E586" s="50">
        <v>69807.72</v>
      </c>
      <c r="F586" s="11"/>
      <c r="G586" s="11"/>
    </row>
    <row r="587" spans="2:7">
      <c r="B587" s="39" t="s">
        <v>448</v>
      </c>
      <c r="C587" s="162">
        <v>-18221.95</v>
      </c>
      <c r="D587" s="50">
        <v>0</v>
      </c>
      <c r="E587" s="50">
        <v>18221.95</v>
      </c>
      <c r="F587" s="11"/>
      <c r="G587" s="11"/>
    </row>
    <row r="588" spans="2:7">
      <c r="B588" s="39" t="s">
        <v>449</v>
      </c>
      <c r="C588" s="162">
        <v>-10048.5</v>
      </c>
      <c r="D588" s="50">
        <v>0</v>
      </c>
      <c r="E588" s="50">
        <v>10048.5</v>
      </c>
      <c r="F588" s="11"/>
      <c r="G588" s="11"/>
    </row>
    <row r="589" spans="2:7">
      <c r="B589" s="39" t="s">
        <v>450</v>
      </c>
      <c r="C589" s="162">
        <v>-18221.95</v>
      </c>
      <c r="D589" s="50">
        <v>0</v>
      </c>
      <c r="E589" s="50">
        <v>18221.95</v>
      </c>
      <c r="F589" s="11"/>
      <c r="G589" s="11"/>
    </row>
    <row r="590" spans="2:7">
      <c r="B590" s="39" t="s">
        <v>451</v>
      </c>
      <c r="C590" s="162">
        <v>-18221.95</v>
      </c>
      <c r="D590" s="50">
        <v>0</v>
      </c>
      <c r="E590" s="50">
        <v>18221.95</v>
      </c>
      <c r="F590" s="11"/>
      <c r="G590" s="11"/>
    </row>
    <row r="591" spans="2:7">
      <c r="B591" s="39" t="s">
        <v>452</v>
      </c>
      <c r="C591" s="162">
        <v>-27902.45</v>
      </c>
      <c r="D591" s="50">
        <v>0</v>
      </c>
      <c r="E591" s="50">
        <v>27902.45</v>
      </c>
      <c r="F591" s="11"/>
      <c r="G591" s="11"/>
    </row>
    <row r="592" spans="2:7">
      <c r="B592" s="39" t="s">
        <v>453</v>
      </c>
      <c r="C592" s="162">
        <v>-28270.45</v>
      </c>
      <c r="D592" s="50">
        <v>0</v>
      </c>
      <c r="E592" s="50">
        <v>28270.45</v>
      </c>
      <c r="F592" s="11"/>
      <c r="G592" s="11"/>
    </row>
    <row r="593" spans="2:7">
      <c r="B593" s="39" t="s">
        <v>454</v>
      </c>
      <c r="C593" s="162">
        <v>-22473.65</v>
      </c>
      <c r="D593" s="50">
        <v>0</v>
      </c>
      <c r="E593" s="50">
        <v>22473.65</v>
      </c>
      <c r="F593" s="11"/>
      <c r="G593" s="11"/>
    </row>
    <row r="594" spans="2:7">
      <c r="B594" s="39" t="s">
        <v>455</v>
      </c>
      <c r="C594" s="162">
        <v>-10048.5</v>
      </c>
      <c r="D594" s="50">
        <v>0</v>
      </c>
      <c r="E594" s="50">
        <v>10048.5</v>
      </c>
      <c r="F594" s="11"/>
      <c r="G594" s="11"/>
    </row>
    <row r="595" spans="2:7">
      <c r="B595" s="39" t="s">
        <v>456</v>
      </c>
      <c r="C595" s="162">
        <v>-21975.29</v>
      </c>
      <c r="D595" s="50">
        <v>0</v>
      </c>
      <c r="E595" s="50">
        <v>21975.29</v>
      </c>
      <c r="F595" s="11"/>
      <c r="G595" s="11"/>
    </row>
    <row r="596" spans="2:7">
      <c r="B596" s="39" t="s">
        <v>457</v>
      </c>
      <c r="C596" s="162">
        <v>-10048.5</v>
      </c>
      <c r="D596" s="50">
        <v>0</v>
      </c>
      <c r="E596" s="50">
        <v>10048.5</v>
      </c>
      <c r="F596" s="11"/>
      <c r="G596" s="11"/>
    </row>
    <row r="597" spans="2:7">
      <c r="B597" s="39" t="s">
        <v>458</v>
      </c>
      <c r="C597" s="162">
        <v>-18221.95</v>
      </c>
      <c r="D597" s="50">
        <v>0</v>
      </c>
      <c r="E597" s="50">
        <v>18221.95</v>
      </c>
      <c r="F597" s="11"/>
      <c r="G597" s="11"/>
    </row>
    <row r="598" spans="2:7">
      <c r="B598" s="39" t="s">
        <v>459</v>
      </c>
      <c r="C598" s="162">
        <v>-34333.040000000001</v>
      </c>
      <c r="D598" s="50">
        <v>0</v>
      </c>
      <c r="E598" s="50">
        <v>34333.040000000001</v>
      </c>
      <c r="F598" s="11"/>
      <c r="G598" s="11"/>
    </row>
    <row r="599" spans="2:7">
      <c r="B599" s="39" t="s">
        <v>460</v>
      </c>
      <c r="C599" s="162">
        <v>-11500</v>
      </c>
      <c r="D599" s="50">
        <v>0</v>
      </c>
      <c r="E599" s="50">
        <v>11500</v>
      </c>
      <c r="F599" s="11"/>
      <c r="G599" s="11"/>
    </row>
    <row r="600" spans="2:7">
      <c r="B600" s="39" t="s">
        <v>461</v>
      </c>
      <c r="C600" s="162">
        <v>-18221.95</v>
      </c>
      <c r="D600" s="50">
        <v>0</v>
      </c>
      <c r="E600" s="50">
        <v>18221.95</v>
      </c>
      <c r="F600" s="11"/>
      <c r="G600" s="11"/>
    </row>
    <row r="601" spans="2:7">
      <c r="B601" s="39" t="s">
        <v>462</v>
      </c>
      <c r="C601" s="162">
        <v>-18221.95</v>
      </c>
      <c r="D601" s="50">
        <v>0</v>
      </c>
      <c r="E601" s="50">
        <v>18221.95</v>
      </c>
      <c r="F601" s="11"/>
      <c r="G601" s="11"/>
    </row>
    <row r="602" spans="2:7">
      <c r="B602" s="39" t="s">
        <v>463</v>
      </c>
      <c r="C602" s="162">
        <v>-20097</v>
      </c>
      <c r="D602" s="50">
        <v>0</v>
      </c>
      <c r="E602" s="50">
        <v>20097</v>
      </c>
      <c r="F602" s="11"/>
      <c r="G602" s="11"/>
    </row>
    <row r="603" spans="2:7">
      <c r="B603" s="39" t="s">
        <v>464</v>
      </c>
      <c r="C603" s="162">
        <v>-10048.5</v>
      </c>
      <c r="D603" s="50">
        <v>0</v>
      </c>
      <c r="E603" s="50">
        <v>10048.5</v>
      </c>
      <c r="F603" s="11"/>
      <c r="G603" s="11"/>
    </row>
    <row r="604" spans="2:7">
      <c r="B604" s="39" t="s">
        <v>465</v>
      </c>
      <c r="C604" s="162">
        <v>-11500.35</v>
      </c>
      <c r="D604" s="50">
        <v>0</v>
      </c>
      <c r="E604" s="50">
        <v>11500.35</v>
      </c>
      <c r="F604" s="11"/>
      <c r="G604" s="11"/>
    </row>
    <row r="605" spans="2:7">
      <c r="B605" s="39" t="s">
        <v>466</v>
      </c>
      <c r="C605" s="162">
        <v>-30603.279999999999</v>
      </c>
      <c r="D605" s="50">
        <v>0</v>
      </c>
      <c r="E605" s="50">
        <v>30603.279999999999</v>
      </c>
      <c r="F605" s="11"/>
      <c r="G605" s="11"/>
    </row>
    <row r="606" spans="2:7">
      <c r="B606" s="30"/>
      <c r="C606" s="163">
        <v>0</v>
      </c>
      <c r="D606" s="164">
        <v>0</v>
      </c>
      <c r="E606" s="164">
        <v>0</v>
      </c>
      <c r="F606" s="11"/>
      <c r="G606" s="11"/>
    </row>
    <row r="607" spans="2:7" ht="21" customHeight="1">
      <c r="C607" s="43">
        <f>SUM(C534:C606)</f>
        <v>-1.0913936421275139E-10</v>
      </c>
      <c r="D607" s="43">
        <f>SUM(D534:D606)</f>
        <v>0</v>
      </c>
      <c r="E607" s="165">
        <f>SUM(E534:E606)</f>
        <v>1.0913936421275139E-10</v>
      </c>
      <c r="F607" s="11"/>
      <c r="G607" s="11"/>
    </row>
    <row r="608" spans="2:7">
      <c r="F608" s="11"/>
      <c r="G608" s="11"/>
    </row>
    <row r="609" spans="2:7">
      <c r="B609" s="166" t="s">
        <v>467</v>
      </c>
      <c r="F609" s="11"/>
      <c r="G609" s="11"/>
    </row>
    <row r="610" spans="2:7" ht="12" customHeight="1">
      <c r="F610" s="11"/>
      <c r="G610" s="11"/>
    </row>
    <row r="611" spans="2:7" ht="12" customHeight="1">
      <c r="F611" s="11"/>
      <c r="G611" s="11"/>
    </row>
    <row r="612" spans="2:7" ht="12" customHeight="1">
      <c r="F612" s="11"/>
      <c r="G612" s="11"/>
    </row>
    <row r="613" spans="2:7" ht="12" customHeight="1">
      <c r="F613" s="11"/>
      <c r="G613" s="11"/>
    </row>
    <row r="614" spans="2:7">
      <c r="C614" s="118"/>
      <c r="D614" s="118"/>
      <c r="E614" s="118"/>
    </row>
    <row r="616" spans="2:7" ht="12.75" customHeight="1"/>
    <row r="619" spans="2:7" ht="12.75" customHeight="1"/>
  </sheetData>
  <mergeCells count="67">
    <mergeCell ref="B531:F531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4:C484"/>
    <mergeCell ref="B485:C485"/>
    <mergeCell ref="B486:C486"/>
    <mergeCell ref="B492:E492"/>
    <mergeCell ref="B493:E493"/>
    <mergeCell ref="B494:E494"/>
    <mergeCell ref="B478:C478"/>
    <mergeCell ref="B479:C479"/>
    <mergeCell ref="B480:C48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E406:F406"/>
    <mergeCell ref="B466:E466"/>
    <mergeCell ref="B468:E468"/>
    <mergeCell ref="B469:E469"/>
    <mergeCell ref="B470:E470"/>
    <mergeCell ref="B471:C471"/>
    <mergeCell ref="D228:E228"/>
    <mergeCell ref="D235:E235"/>
    <mergeCell ref="D242:E242"/>
    <mergeCell ref="D249:E249"/>
    <mergeCell ref="D277:E277"/>
    <mergeCell ref="D285:E285"/>
    <mergeCell ref="A2:L2"/>
    <mergeCell ref="A3:L3"/>
    <mergeCell ref="A4:L4"/>
    <mergeCell ref="H6:L7"/>
    <mergeCell ref="A9:L9"/>
    <mergeCell ref="D84:E8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1 C224 C231 C238"/>
    <dataValidation allowBlank="1" showInputMessage="1" showErrorMessage="1" prompt="Corresponde al número de la cuenta de acuerdo al Plan de Cuentas emitido por el CONAC (DOF 22/11/2010)." sqref="B171"/>
    <dataValidation allowBlank="1" showInputMessage="1" showErrorMessage="1" prompt="Características cualitativas significativas que les impacten financieramente." sqref="D171:E171 E224 E231 E238"/>
    <dataValidation allowBlank="1" showInputMessage="1" showErrorMessage="1" prompt="Especificar origen de dicho recurso: Federal, Estatal, Municipal, Particulares." sqref="D224 D231 D238"/>
  </dataValidations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&amp;R&amp;P</oddFooter>
  </headerFooter>
  <rowBreaks count="8" manualBreakCount="8">
    <brk id="79" max="11" man="1"/>
    <brk id="162" max="11" man="1"/>
    <brk id="243" max="11" man="1"/>
    <brk id="288" max="11" man="1"/>
    <brk id="362" max="11" man="1"/>
    <brk id="406" max="11" man="1"/>
    <brk id="462" max="16383" man="1"/>
    <brk id="5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(3)</vt:lpstr>
      <vt:lpstr>'NOTAS (3)'!Área_de_impresión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2017-07-11T22:54:08Z</cp:lastPrinted>
  <dcterms:created xsi:type="dcterms:W3CDTF">2017-07-11T22:53:56Z</dcterms:created>
  <dcterms:modified xsi:type="dcterms:W3CDTF">2017-07-11T22:54:30Z</dcterms:modified>
</cp:coreProperties>
</file>