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3\T CONTABLE\1T 2013\"/>
    </mc:Choice>
  </mc:AlternateContent>
  <bookViews>
    <workbookView xWindow="0" yWindow="0" windowWidth="25815" windowHeight="12435"/>
  </bookViews>
  <sheets>
    <sheet name="Notas D y 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6" i="1" l="1"/>
  <c r="D495" i="1"/>
  <c r="D496" i="1" s="1"/>
  <c r="C495" i="1"/>
  <c r="C496" i="1" s="1"/>
  <c r="C406" i="1"/>
  <c r="C400" i="1"/>
  <c r="D393" i="1"/>
  <c r="E391" i="1"/>
  <c r="D391" i="1"/>
  <c r="C391" i="1"/>
  <c r="C393" i="1" s="1"/>
  <c r="F362" i="1"/>
  <c r="E362" i="1"/>
  <c r="D362" i="1"/>
  <c r="D363" i="1" s="1"/>
  <c r="C362" i="1"/>
  <c r="C363" i="1" s="1"/>
  <c r="C340" i="1"/>
  <c r="G339" i="1"/>
  <c r="F339" i="1"/>
  <c r="E339" i="1"/>
  <c r="D339" i="1"/>
  <c r="D340" i="1" s="1"/>
  <c r="C339" i="1"/>
  <c r="D317" i="1"/>
  <c r="E315" i="1"/>
  <c r="D315" i="1"/>
  <c r="C315" i="1"/>
  <c r="C317" i="1" s="1"/>
  <c r="C281" i="1"/>
  <c r="C283" i="1" s="1"/>
  <c r="C273" i="1"/>
  <c r="C275" i="1" s="1"/>
  <c r="C242" i="1"/>
  <c r="C235" i="1"/>
  <c r="C225" i="1"/>
  <c r="C228" i="1" s="1"/>
  <c r="C219" i="1"/>
  <c r="F212" i="1"/>
  <c r="E212" i="1"/>
  <c r="D212" i="1"/>
  <c r="C212" i="1"/>
  <c r="C208" i="1"/>
  <c r="C178" i="1"/>
  <c r="C169" i="1"/>
  <c r="E162" i="1"/>
  <c r="D162" i="1"/>
  <c r="C162" i="1"/>
  <c r="E152" i="1"/>
  <c r="C152" i="1"/>
  <c r="D150" i="1"/>
  <c r="D152" i="1" s="1"/>
  <c r="C150" i="1"/>
  <c r="F130" i="1"/>
  <c r="E130" i="1"/>
  <c r="D130" i="1"/>
  <c r="C130" i="1"/>
  <c r="F99" i="1"/>
  <c r="E99" i="1"/>
  <c r="D99" i="1"/>
  <c r="C99" i="1"/>
  <c r="C82" i="1"/>
  <c r="C75" i="1"/>
  <c r="C64" i="1"/>
  <c r="F53" i="1"/>
  <c r="E53" i="1"/>
  <c r="D53" i="1"/>
  <c r="C53" i="1"/>
  <c r="E45" i="1"/>
  <c r="C45" i="1"/>
  <c r="E40" i="1"/>
  <c r="D40" i="1"/>
  <c r="D45" i="1" s="1"/>
  <c r="C40" i="1"/>
  <c r="E32" i="1"/>
  <c r="C31" i="1"/>
  <c r="C32" i="1" s="1"/>
  <c r="C28" i="1"/>
</calcChain>
</file>

<file path=xl/sharedStrings.xml><?xml version="1.0" encoding="utf-8"?>
<sst xmlns="http://schemas.openxmlformats.org/spreadsheetml/2006/main" count="415" uniqueCount="363">
  <si>
    <t xml:space="preserve">NOTAS A LOS ESTADOS FINANCIEROS </t>
  </si>
  <si>
    <t>Al 31 de Marzo del 2013</t>
  </si>
  <si>
    <t>Ente Público:</t>
  </si>
  <si>
    <t>SISTEMA AVANZADO DE BACHILLERATO Y EDUCACION SUPERIOR EN EL ESTADO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</si>
  <si>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</si>
  <si>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</si>
  <si>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</si>
  <si>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</si>
  <si>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</si>
  <si>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</si>
  <si>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</si>
  <si>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</si>
  <si>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</si>
  <si>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1121102002  INV BANCOMER INF. 1351</t>
  </si>
  <si>
    <t>1121102003  INV BANCOMER BAN PPTO</t>
  </si>
  <si>
    <t>1121104001  INV HSBC 2801014081</t>
  </si>
  <si>
    <t>1121104002  INV HSBC FONDO DE AHORRO</t>
  </si>
  <si>
    <t>1121104003  INV HSBC 028010148550000</t>
  </si>
  <si>
    <t>1121104005  INV HSBC Inversión 702770040360000</t>
  </si>
  <si>
    <t>1121106001  INV BAJIO 5254446</t>
  </si>
  <si>
    <t>1121109001  IXE CASA BOLSA 589531</t>
  </si>
  <si>
    <t>1121 Inversiones mayores a 3 meses hasta 12.</t>
  </si>
  <si>
    <t>1211109001  LP IXE CASA DE BOLSA 589531</t>
  </si>
  <si>
    <t>1211 INVERSIONES A LP</t>
  </si>
  <si>
    <t>* DERECHOSA RECIBIR EFECTIVO Y EQUIVALENTES Y BIENES O SERVICIOS A RECIBIR</t>
  </si>
  <si>
    <t>ESF-02 INGRESOS P/RECUPERAR</t>
  </si>
  <si>
    <t>2013</t>
  </si>
  <si>
    <t>2012</t>
  </si>
  <si>
    <t>1122602001  CUENTAS POR COBRAR A ENTIDADES FED Y MPIOS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</si>
  <si>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</si>
  <si>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</si>
  <si>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</si>
  <si>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</si>
  <si>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</si>
  <si>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</si>
  <si>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</si>
  <si>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</si>
  <si>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</si>
  <si>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</si>
  <si>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</si>
  <si>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</si>
  <si>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</si>
  <si>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</si>
  <si>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</si>
  <si>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</si>
  <si>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</si>
  <si>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</si>
  <si>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</si>
  <si>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</si>
  <si>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</si>
  <si>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</si>
  <si>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</si>
  <si>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</si>
  <si>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</si>
  <si>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</si>
  <si>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</si>
  <si>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</si>
  <si>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 TERRENOS A VALOR HISTORICO</t>
  </si>
  <si>
    <t>1233058300  EDIFICIOS NO HABITACIONALES</t>
  </si>
  <si>
    <t>1233583001  EDIFICIOS A VALOR HISTORICO</t>
  </si>
  <si>
    <t>1236200001  CONSTRUCCIONES EN PROCESO EN BIENES PROPIOS 10</t>
  </si>
  <si>
    <t>1236262200  Edificación no habitacional</t>
  </si>
  <si>
    <t>1236762700  INSTALACIONES Y EQUIPAMIENTO EN CONSTRUCCIONES</t>
  </si>
  <si>
    <t>1236962001  CONSTRUCCIONES EN PROCESO BIENES PROPIOS  EJER ANT</t>
  </si>
  <si>
    <t>1230 BIENES INMUEBLES, INFRAESTRUCTURA Y CONTRUCCIONES EN PROCESO</t>
  </si>
  <si>
    <t>1241151100  MUEBLES DE OFICINA Y ESTANTERÍA 2011</t>
  </si>
  <si>
    <t>1241151101  MUEBLES DE OFICINA Y ESTANTERÍA 2010</t>
  </si>
  <si>
    <t>1241251200  MUEBLES, EXCEPTO DE OFICINA Y ESTANTERÍA 2011</t>
  </si>
  <si>
    <t>1241351500  EQ. DE CÓMP. Y DE TECNOLOGÍAS DE LA INFORMACI 2011</t>
  </si>
  <si>
    <t>1241351501  EQ. DE CÓMP. Y DE TECNOLOGÍAS DE LA INFORMACI 2010</t>
  </si>
  <si>
    <t>1241951900  OTROS MOBILIARIOS Y EQUIPOS DE ADMINISTRACIÓN 2011</t>
  </si>
  <si>
    <t>1241951901  OTROS MOBILIARIOS Y EQUIPOS DE ADMINISTRACIÓN 2010</t>
  </si>
  <si>
    <t>1242152100  EQUIPO Y APARATOS AUDIOVISUALES 2011</t>
  </si>
  <si>
    <t>1242352300  CÁMARAS FOTOGRÁFICAS Y DE VIDEO 2011</t>
  </si>
  <si>
    <t>1242952900  OTRO MOB. Y EQUIPO EDUCACIONAL Y RECREATIVO 2011</t>
  </si>
  <si>
    <t>1242952901  OTRO MOB. Y EQUIPO EDUCACIONAL Y RECREATIVO 2010</t>
  </si>
  <si>
    <t>1243253200  INSTRUMENTAL MÉDICO Y DE LABORATORIO 2011</t>
  </si>
  <si>
    <t>1243253201  INSTRUMENTAL MÉDICO Y DE LABORATORIO 2010</t>
  </si>
  <si>
    <t>1244154100  AUTOMÓVILES Y CAMIONES 2011</t>
  </si>
  <si>
    <t>1244154101  AUTOMÓVILES Y CAMIONES 2010</t>
  </si>
  <si>
    <t>1244954901  OTROS EQUIPOS DE TRANSPORTES 2010</t>
  </si>
  <si>
    <t>1246156100  MAQUINARIA Y EQUIPO AGROPECUARIO 2011</t>
  </si>
  <si>
    <t>1246156101  MAQUINARIA Y EQUIPO AGROPECUARIO 2010</t>
  </si>
  <si>
    <t>1246256200  MAQUINARIA Y EQUIPO INDUSTRIAL 2011</t>
  </si>
  <si>
    <t>1246256201  MAQUINARIA Y EQUIPO INDUSTRIAL 2010</t>
  </si>
  <si>
    <t>1246556500  EQUIPO DE COMUNICACIÓN Y TELECOMUNICACIÓN 2011</t>
  </si>
  <si>
    <t>1246556501  EQUIPO DE COMUNICACIÓN Y TELECOMUNICACIÓN 2010</t>
  </si>
  <si>
    <t>1246656600  EQ. DE GENER. ELÉCTRICA, APARATOS Y ACCES 2011</t>
  </si>
  <si>
    <t>1246656601  EQ. DE GENER. ELÉCTRICA, APARATOS Y ACCES 2010</t>
  </si>
  <si>
    <t>1246756700  HERRAMIENTAS Y MÁQUINAS-HERRAMIENTA 2011</t>
  </si>
  <si>
    <t>1246756701  HERRAMIENTAS Y MÁQUINAS-HERRAMIENTA 2010</t>
  </si>
  <si>
    <t>1246956901  OTROS EQUIPOS 2010</t>
  </si>
  <si>
    <t>1247151300  BIENES ARTÍSTICOS, CULTURALES Y CIENTÍFICOS 2011</t>
  </si>
  <si>
    <t>1247151301  BIENES ARTÍSTICOS, CULTURALES Y CIENTÍFICOS 2010</t>
  </si>
  <si>
    <t>1240 BIENES MUEBLES</t>
  </si>
  <si>
    <t>1261258301  DEP. ACUM. DE EDIFICIOS NO RESINDENCIALES</t>
  </si>
  <si>
    <t>1263151101  MUEBLES DE OFICINA Y ESTANTERÍA 2010</t>
  </si>
  <si>
    <t>1263151201  "MUEBLES, EXCEPTO DE OFICINA Y ESTANTERÍA 2010"</t>
  </si>
  <si>
    <t>1263151301  "BIENES ARTÍSTICOS, CULTURALES Y CIENTÍFICOS 2010"</t>
  </si>
  <si>
    <t>1263151501  EPO. DE COMPUTO Y DE TECNOLOGIAS DE LA INFORMACION</t>
  </si>
  <si>
    <t>1263151901  OTROS MOBILIARIOS Y EQUIPOS DE ADMINISTRACIÓN 2010</t>
  </si>
  <si>
    <t>1263252101  EQUIPOS Y APARATOS AUDIOVISUALES 2010</t>
  </si>
  <si>
    <t>1263252301  CAMARAS FOTOGRAFICAS Y DE VIDEO 2010</t>
  </si>
  <si>
    <t>1263252901  OTRO MOBILIARIO Y EPO. EDUCACIONAL Y RECREATIVO 20</t>
  </si>
  <si>
    <t>1263353201  INSTRUMENTAL MÉDICO Y DE LABORATORIO 2010</t>
  </si>
  <si>
    <t>1263454101  AUTOMÓVILES Y CAMIONES 2010</t>
  </si>
  <si>
    <t>1263454901  OTROS EQUIPOS DE TRANSPORTE 2010</t>
  </si>
  <si>
    <t>1263656101  MAQUINARIA Y EQUIPO AGROPECUARIO 2010</t>
  </si>
  <si>
    <t>1263656201  MAQUINARIA Y EQUIPO INDUSTRIAL 2010</t>
  </si>
  <si>
    <t>1263656501  EQUIPO DE COMUNICACIÓN Y TELECOMUNICACIÓN 2010</t>
  </si>
  <si>
    <t>1263656601  "EQUIPOS DE GENERACIÓN ELÉCTRICA, APARATOS Y ACCES</t>
  </si>
  <si>
    <t>1263656701  HERRAMIENTAS Y MÁQUINAS-HERRAMIENTA 2010</t>
  </si>
  <si>
    <t>1263656901  OTROS EQUIPOS 2010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</si>
  <si>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</si>
  <si>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</si>
  <si>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</si>
  <si>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</si>
  <si>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</si>
  <si>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</si>
  <si>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</si>
  <si>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</si>
  <si>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</si>
  <si>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</si>
  <si>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2111102001  SUELDOS DEVENGADOS EJERCICIO ANTERIOR</t>
  </si>
  <si>
    <t>2111401003  APORTACION PATRONAL IMSS</t>
  </si>
  <si>
    <t>2111401004  APORTACION PATRONAL INFONAVIT</t>
  </si>
  <si>
    <t>2112101001  PROVEEDORES DE BIENES Y SERVICIOS</t>
  </si>
  <si>
    <t>2117101003  ISR SALARIOS POR PAGAR</t>
  </si>
  <si>
    <t>2117101012  ISR POR PAGAR RET. HONORARIOS</t>
  </si>
  <si>
    <t>2117101015  ISR A PAGAR RETENCIÓN ARRENDAMIENTO</t>
  </si>
  <si>
    <t>2117102003  CEDULAR ARRENDAMIENTO A PAGAR</t>
  </si>
  <si>
    <t>2117202004  APORTACIÓN TRABAJADOR IMSS</t>
  </si>
  <si>
    <t>2117502102  IMPUESTO NOMINAS A PAGAR</t>
  </si>
  <si>
    <t>2117902003  FONDO DE AHORRO SABES</t>
  </si>
  <si>
    <t>2117902004  FONDO DE AHORRO EMPLEADOS</t>
  </si>
  <si>
    <t>2117910001  VIVIENDA</t>
  </si>
  <si>
    <t>2117918001  DIVO 5% AL MILLAR</t>
  </si>
  <si>
    <t>2117918002  CAP 2%</t>
  </si>
  <si>
    <t>2117918004  PENALIZACIONES CONTRATISTAS</t>
  </si>
  <si>
    <t>2117919001  FONACOT</t>
  </si>
  <si>
    <t>2119904004  CXP GEG POR RECTIFICACIONES</t>
  </si>
  <si>
    <t>2119905001  ACREEDORES DIVERSOS</t>
  </si>
  <si>
    <t>2119905007  DONATIVOS PARA APOYO A ALUMNOS VIBA</t>
  </si>
  <si>
    <t>2119905008  APORTACION PATRONATO MALLA</t>
  </si>
  <si>
    <t>2119905009  APORTACION PATRONATO OBRA</t>
  </si>
  <si>
    <t>2119905010  FONDOS DE AHORRO POR DEVOLVER</t>
  </si>
  <si>
    <t>2110 CUENTAS POR PAGAR A CORTO PLAZO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</si>
  <si>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</si>
  <si>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</si>
  <si>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</si>
  <si>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</si>
  <si>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</si>
  <si>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2161001002  DEPOSITOS EN GARANTÍA POR DEVOLVER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</si>
  <si>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</si>
  <si>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</si>
  <si>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</si>
  <si>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</si>
  <si>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</si>
  <si>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</si>
  <si>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</si>
  <si>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</si>
  <si>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</si>
  <si>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4143430601  POR CERTIFICADOS, CERTIFICACIONES Y DOCTOS.</t>
  </si>
  <si>
    <t>4143 Derechos por Prestación de Serv.</t>
  </si>
  <si>
    <t>4140 Derechos</t>
  </si>
  <si>
    <t>4159510704  POR CONCEPTO DE INSCRIPCIÓN BACHILLERATO</t>
  </si>
  <si>
    <t>4159510705  POR CONCEPTO DE INSCRPCIÓN -MATERIAS-</t>
  </si>
  <si>
    <t>4159510805  POR CONCEPTO DE CURSOS DE IDIOMAS</t>
  </si>
  <si>
    <t>4159 Otros Productos que Generan Ing.</t>
  </si>
  <si>
    <t>4150 Productos de Tipo Corriente</t>
  </si>
  <si>
    <t>4163610031  INDEMNIZACIONES (RECUPERACION POR SINIESTROS)</t>
  </si>
  <si>
    <t>4163 Indemnizaciones</t>
  </si>
  <si>
    <t>4169610009  OTROS INGRESOS</t>
  </si>
  <si>
    <t>4169610154  POR CONCEPTO DE DONATIVOS</t>
  </si>
  <si>
    <t>4169610155  POR CONCEPTO DE EXAMENES EXTRAORDINARIOS</t>
  </si>
  <si>
    <t>4169 Otros Aprovechamientos</t>
  </si>
  <si>
    <t>4160 Aprovechamientos de Tipo Corriente</t>
  </si>
  <si>
    <t>4100 INGRESOS DE GESTIÓN</t>
  </si>
  <si>
    <t>4221911000  SERVICIOS PERSONALES</t>
  </si>
  <si>
    <t>4221912000  MATERIALES Y SUMINISTROS</t>
  </si>
  <si>
    <t>4221913000  SERVICIOS GENERALES</t>
  </si>
  <si>
    <t>4221 Trans. Internas y Asig. al Secto</t>
  </si>
  <si>
    <t>4220 Transferencias, Asignaciones, Subs.</t>
  </si>
  <si>
    <t>4200 PARTICIPACIONES, APORTACIONES, TRANSFERENCIAS, ASIGNACIONES, SUBSIDIOS Y OTRAS AYUDAS</t>
  </si>
  <si>
    <t>ERA-02 OTROS INGRESOS Y BENEFICIOS</t>
  </si>
  <si>
    <t>4311 Int.Ganados de Val.,Créditos, Bonos</t>
  </si>
  <si>
    <t>4310 Ingresos Financieros</t>
  </si>
  <si>
    <t xml:space="preserve">4300 OTROS INGRESOS Y BENEFICIOS
</t>
  </si>
  <si>
    <t>GASTOS Y OTRAS PÉRDIDAS</t>
  </si>
  <si>
    <t>ERA-03 GASTOS</t>
  </si>
  <si>
    <t>%GASTO</t>
  </si>
  <si>
    <t>EXPLICACION</t>
  </si>
  <si>
    <t>5111113000  SUELDOS BASE AL PERSONAL PERMANENTE</t>
  </si>
  <si>
    <t>5114141000  APORTACIONES DE SEGURIDAD SOCIAL</t>
  </si>
  <si>
    <t>5114142000  APORTACIONES A FONDOS DE VIVIENDA</t>
  </si>
  <si>
    <t>5114143000  APORTACIONES AL SISTEMA  PARA EL RETIRO</t>
  </si>
  <si>
    <t>5115151000  CUOTAS PARA EL FONDO DE AHORRO Y FONDO DEL TRABAJO</t>
  </si>
  <si>
    <t>5115154000  PRESTACIONES CONTRACTUALES</t>
  </si>
  <si>
    <t>5121211000  MATERIALES Y ÚTILES DE OFICINA</t>
  </si>
  <si>
    <t>5121215000  MATERIAL IMPRESO E INFORMACION DIGITAL</t>
  </si>
  <si>
    <t>5122221000  ALIMENTACIÓN DE PERSONAS</t>
  </si>
  <si>
    <t>5126261000  COMBUSTIBLES, LUBRICANTES Y ADITIVOS</t>
  </si>
  <si>
    <t>5129296000  REF. Y ACCESORIOS ME. DE EQ. DE TRANSPORTE</t>
  </si>
  <si>
    <t>5131311000  SERVICIO DE ENERGÍA ELÉCTRICA</t>
  </si>
  <si>
    <t>5131313000  SERVICIO DE AGUA POTABLE</t>
  </si>
  <si>
    <t>5131314000  TELEFONÍA TRADICIONAL</t>
  </si>
  <si>
    <t>5131317000  SERV. ACCESO A INTERNET, REDES Y PROC. DE INFO.</t>
  </si>
  <si>
    <t>5132329000  OTROS ARRENDAMIENTOS</t>
  </si>
  <si>
    <t>5133334000  CAPACITACIÓN</t>
  </si>
  <si>
    <t>5134341000  SERVICIOS FINANCIEROS Y BANCARIOS</t>
  </si>
  <si>
    <t>5135355000  REPAR. Y MTTO. DE EQUIPO DE TRANSPORTE</t>
  </si>
  <si>
    <t>5137372000  PASAJES TERRESTRES</t>
  </si>
  <si>
    <t>5137375000  VIATICOS EN EL PAIS</t>
  </si>
  <si>
    <t>5138385000  GASTOS  DE REPRESENTACION</t>
  </si>
  <si>
    <t>5139392000  OTROS IMPUESTOS Y DERECHOS</t>
  </si>
  <si>
    <t>5139398000  IMPUESTO DE NOMINA</t>
  </si>
  <si>
    <t>5599000006  Diferencia por Redondeo</t>
  </si>
  <si>
    <t>5000 GASTOS Y OTRAS PERDIDAS</t>
  </si>
  <si>
    <t>III) NOTAS AL ESTADO DE VARIACIÓN A LA HACIEDA PÚBLICA</t>
  </si>
  <si>
    <t>VHP-01 PATRIMONIO CONTRIBUIDO</t>
  </si>
  <si>
    <t>MODIFICACION</t>
  </si>
  <si>
    <t>3110000001  APORTACIONES</t>
  </si>
  <si>
    <t>3110000002  BAJA DE ACTIVO FIJO</t>
  </si>
  <si>
    <t>3110000003  FONDOS DE CONTINGENCIA</t>
  </si>
  <si>
    <t>3110000007  APOYOS INTERINSTITUCIONALES</t>
  </si>
  <si>
    <t>3110915000  BIENES MUEBLES E INMUEBLES</t>
  </si>
  <si>
    <t>3110916000  OBRA PÚBLICA</t>
  </si>
  <si>
    <t>3111828006  FAFEF OBRA PUBLICA</t>
  </si>
  <si>
    <t>3111835000  FEDERAL CONVENIO EJER BIENES MUEBLES E INMUEBLES</t>
  </si>
  <si>
    <t>3111924206  MUNICIPAL DEL EJERCICIO OBRA PÚBLICA</t>
  </si>
  <si>
    <t>3113828006  FAFEF OBRA PUBLICA EJERCICIO ANTERIORES</t>
  </si>
  <si>
    <t>3113835000  CONVENIO BIENES MUEBLES E INMUEBLES EJER ANT</t>
  </si>
  <si>
    <t>3113836000  CONVENIO OBRA PUBLICA EJER ANT</t>
  </si>
  <si>
    <t>3113915000  ESTATALES DE EJERCICIOS ANTERIORES BIENES MUEBLES</t>
  </si>
  <si>
    <t>3113916000  ESTATALES DE EJERCICIOS ANTERIORES OBRA PUBLICA</t>
  </si>
  <si>
    <t>3113924206  MUNICIPAL OBRA EJERCICIO ANTERIORES</t>
  </si>
  <si>
    <t>3110 HACIENDA PUBLICA/PATRIMONIO CONTRIBUIDO</t>
  </si>
  <si>
    <t>VHP-02 PATRIMONIO GENERADO</t>
  </si>
  <si>
    <t>3210 Resultado del Ejercicio (Ahorro/Des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</si>
  <si>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</si>
  <si>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</si>
  <si>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</si>
  <si>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</si>
  <si>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</si>
  <si>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</si>
  <si>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</si>
  <si>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</si>
  <si>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3220001000  CAPITALIZACIÓN RECURSOS PROPIOS</t>
  </si>
  <si>
    <t>3220001001  CAPITALIZACIÓN REMANENTES</t>
  </si>
  <si>
    <t>3220690201  APLICACIÓN DE REMANENTE PROPIO</t>
  </si>
  <si>
    <t>3252000001  AJUSTES Y CORRECCIONES</t>
  </si>
  <si>
    <t>SUB TOTAL</t>
  </si>
  <si>
    <t>3210 HACIENDA PUBLICA /PATRIMONIO GENERADO</t>
  </si>
  <si>
    <t>IV) NOTAS AL ESTADO DE FLUJO DE EFECTIVO</t>
  </si>
  <si>
    <t>EFE-01 FLUJO DE EFECTIVO</t>
  </si>
  <si>
    <t>1111201002  FONDO FIJO</t>
  </si>
  <si>
    <t>1112102001  BBVA BANCOMER</t>
  </si>
  <si>
    <t>1112102002  BBVA BANCOMER 448673780</t>
  </si>
  <si>
    <t>1112102003  DERECHOS EDUCATIVOS BBVA BANCOMER 0143945774</t>
  </si>
  <si>
    <t>1112102004  BBVA BANCOMER 0155440149</t>
  </si>
  <si>
    <t>1112102008  BBVA  0190511609 INGRESOS PROPIOS</t>
  </si>
  <si>
    <t>1112104001  BITAL CHEQUES (HSBC)</t>
  </si>
  <si>
    <t>1112104002  HSBC FONDO DE AHORRO</t>
  </si>
  <si>
    <t>1112104003  HSBC 4026554758</t>
  </si>
  <si>
    <t>1112104004  DERECHOS EDUCATIVOS HSBC 4028997930</t>
  </si>
  <si>
    <t>1112104005  HSBC 4028998144</t>
  </si>
  <si>
    <t>1112104009  HSBC 0280101 405163196 RAMO 33</t>
  </si>
  <si>
    <t>1112104010  HSBC 4053218251 FONDO CONCURSABLE INFR EDU MED SUP</t>
  </si>
  <si>
    <t>1112104011  HSBC 4054251939 INFRAESTRUCTURA REC. ESTATAL</t>
  </si>
  <si>
    <t>1112104012  APOYO COMPLEMENTARIO PARA LA INCORPORACION AL SIST</t>
  </si>
  <si>
    <t>1112104013  FONDO DE APOYOS A BACHILLERATOS ESTATALES</t>
  </si>
  <si>
    <t>1112104015  APOYO A BACHILLERATOS ESTATALES NO SUB FEDERAL</t>
  </si>
  <si>
    <t>1112104016  APOYO A BACHILLERATOS ESTATALES NO SUB FEDERAL</t>
  </si>
  <si>
    <t>1112106001  DERECHOS EDUCATIVOS BANCO DEL BAJIO</t>
  </si>
  <si>
    <t>1112107001  DERECHOS EDUCATIVOS SANTANDER 65503304994</t>
  </si>
  <si>
    <t>1110 EFECTIVO Y EQUIVALENTES</t>
  </si>
  <si>
    <t>EFE-02 ADQ. BIENES MUEBLES E INMUEBLES</t>
  </si>
  <si>
    <t>% SUB</t>
  </si>
  <si>
    <t>1210 INVERSIONES FINANCIERAS A LARGO PLAZO</t>
  </si>
  <si>
    <t>1236 Construcciones en Proceso en Bienes</t>
  </si>
  <si>
    <t>1230 BIENES INMUEBLES, INFRAESTRUCTURA Y CONSTRUCCIONES EN PROCESO</t>
  </si>
  <si>
    <t>NOTAS DE MEMORIA</t>
  </si>
  <si>
    <t>NOTAS DE MEMORIA.</t>
  </si>
  <si>
    <t>7110000001  CUENTAS POR COBRAR</t>
  </si>
  <si>
    <t>7110000002  PAGOS DEL ALUMNO</t>
  </si>
  <si>
    <t>7110000143  "CABECERA MUNICIPAL, SAN FELIPE"</t>
  </si>
  <si>
    <t>7110000216  PITAYO, VALLE DE SANTIAGO</t>
  </si>
  <si>
    <t>7110000218  SAN JAVIER, SILAO</t>
  </si>
  <si>
    <t>7110000220  ZAPOTE DE PERALTA, IRAPUATO</t>
  </si>
  <si>
    <t>7110000221  TOMELOPEZ, IRAPUATO</t>
  </si>
  <si>
    <t>7110000222  SERRANO, IRAPUATO</t>
  </si>
  <si>
    <t>7110000223  SAN ANTONIO TEXAS, GUANAJUATO</t>
  </si>
  <si>
    <t>7110000229  PATRONATOS ANTERIORES</t>
  </si>
  <si>
    <t>7110000230  SAN ANDRÉS DEL CUBO, SAN FELIPE</t>
  </si>
  <si>
    <t>7110000231  LOS RODRÍGUEZ, SAN MIGUEL DE ALLENDE</t>
  </si>
  <si>
    <t>7110000232  LA VENTA, DOLORES HIDALGO</t>
  </si>
  <si>
    <t>7110000233  CORRAL DE PIEDRAS, SAN MIGUEL DE ALLENDE</t>
  </si>
  <si>
    <t>7110000234  CABECERA MUNICIPAL DE SAN MIGUEL DE ALLENDE</t>
  </si>
  <si>
    <t>7110000235  ALAMOS DE MARTÍNEZ, VICTORIA</t>
  </si>
  <si>
    <t>7110000236  LOS ANGELES, SAN LUIS DE LA PAZ</t>
  </si>
  <si>
    <t>7110000237  CABAÑA DEL REY, SAN DIEGO DE LA UNIÓN</t>
  </si>
  <si>
    <t>7110000238  SAN CAYETANO, SAN LUIS DE LA PAZ</t>
  </si>
  <si>
    <t>7110000239  FRACCIÓN DE LOURDES, SAN LUIS DE LA PAZ</t>
  </si>
  <si>
    <t>7110000240  LEON II, LEÓN</t>
  </si>
  <si>
    <t>7110000241  JARDINES DE ECHEVESTE, LEÓN</t>
  </si>
  <si>
    <t>7110000242  ARBOLEDAS DE LOS LÓPEZ, LEÓN</t>
  </si>
  <si>
    <t>7110000243  SAN IGNACIO DE HIDALGO, SAN FRANCISCO DEL RINCÓN</t>
  </si>
  <si>
    <t>7110000244  TREJO, SILAO</t>
  </si>
  <si>
    <t>7110000245  MENORES, SILAO</t>
  </si>
  <si>
    <t>7110000246  EL PUESTO, CELAYA</t>
  </si>
  <si>
    <t>7110000247  TENERÍA DEL SANTUARIO, CELAYA</t>
  </si>
  <si>
    <t>7110000248  TAVERA, JUVENTINO ROSAS</t>
  </si>
  <si>
    <t>7110000249  ROQUE, CELAYA</t>
  </si>
  <si>
    <t>7110000250  RINCÓN DE CENTENO, JUVENTINO ROSAS</t>
  </si>
  <si>
    <t>7110000251  COLONIA EL BOSQUE, CELAYA</t>
  </si>
  <si>
    <t>7110000252  SAN MIGUEL OCTOPAN, CELAYA</t>
  </si>
  <si>
    <t>7110000253  LA SOLEDAD, IRAPUATO</t>
  </si>
  <si>
    <t>7110000254  CONGREGACIÓN DE CÁRDENAS, SALAMANCA</t>
  </si>
  <si>
    <t>7110000255  NORIA DE MOSQUEDA, VALLE DE SANTIAGO</t>
  </si>
  <si>
    <t>7110000256  EL TULE, ABASOLO</t>
  </si>
  <si>
    <t>7110000257  EL SALVADOR, SALVATIERRA</t>
  </si>
  <si>
    <t>7110000258  MANRÍQUEZ, SALVATIERRA</t>
  </si>
  <si>
    <t>7110000259  PUENTECILLAS, GTO.</t>
  </si>
  <si>
    <t>7120000142  "CABECERA MUNICIPAL, SAN FELIPE"</t>
  </si>
  <si>
    <t>7120000216  PITAYO, VALLE DE SANTIAGO</t>
  </si>
  <si>
    <t>7120000218  SAN JAVIER, SILAO</t>
  </si>
  <si>
    <t>7120000220  ZAPOTE DE PERALTA, IRAPUATO</t>
  </si>
  <si>
    <t>7120000221  TOMELOPEZ, IRAPUATO</t>
  </si>
  <si>
    <t>7120000222  SERRANO, IRAPUATO</t>
  </si>
  <si>
    <t>7120000223  SAN ANTONIO TEXAS, GUANAJUATO</t>
  </si>
  <si>
    <t>7120000229  PATRONATOS ANTERIORES</t>
  </si>
  <si>
    <t>7120000230  SAN ANDRÉS DEL CUBO, SAN FELIPE</t>
  </si>
  <si>
    <t>7120000231  LOS RODRÍGUEZ, SAN MIGUEL DE ALLENDE</t>
  </si>
  <si>
    <t>7120000232  LA VENTA, DOLORES HIDALGO</t>
  </si>
  <si>
    <t>7120000233  CORRAL DE PIEDRAS, SAN MIGUEL DE ALLENDE</t>
  </si>
  <si>
    <t>7120000234  CABECERA MUNICIPAL DE SAN MIGUEL DE ALLENDE</t>
  </si>
  <si>
    <t>7120000235  ALAMOS DE MARTÍNEZ, VICTORIA</t>
  </si>
  <si>
    <t>7120000236  LOS ANGELES, SAN LUIS DE LA PAZ</t>
  </si>
  <si>
    <t>7120000237  CABAÑA DEL REY, SAN DIEGO DE LA UNIÓN</t>
  </si>
  <si>
    <t>7120000238  SAN CAYETANO, SAN LUIS DE LA PAZ</t>
  </si>
  <si>
    <t>7120000239  FRACCIÓN DE LOURDES, SAN LUIS DE LA PAZ</t>
  </si>
  <si>
    <t>7120000240  LEON II, LEÓN</t>
  </si>
  <si>
    <t>7120000241  JARDINES DE ECHEVESTE, LEÓN</t>
  </si>
  <si>
    <t>7120000242  ARBOLEDAS DE LOS LÓPEZ, LEÓN</t>
  </si>
  <si>
    <t>7120000243  SAN IGNACIO DE HIDALGO, SAN FRANCISCO DEL RINCÓN</t>
  </si>
  <si>
    <t>7120000244  TREJO, SILAO</t>
  </si>
  <si>
    <t>7120000245  MENORES, SILAO</t>
  </si>
  <si>
    <t>7120000246  EL PUESTO, CELAYA</t>
  </si>
  <si>
    <t>7120000247  TENERÍA DEL SANTUARIO, CELAYA</t>
  </si>
  <si>
    <t>7120000248  TAVERA, JUVENTINO ROSAS</t>
  </si>
  <si>
    <t>7120000249  ROQUE, CELAYA</t>
  </si>
  <si>
    <t>7120000250  RINCÓN DE CENTENO, JUVENTINO ROSAS</t>
  </si>
  <si>
    <t>7120000251  COLONIA EL BOSQUE, CELAYA</t>
  </si>
  <si>
    <t>7120000252  SAN MIGUEL OCTOPAN, CELAYA</t>
  </si>
  <si>
    <t>7120000253  LA SOLEDAD, IRAPUATO</t>
  </si>
  <si>
    <t>7120000254  CONGREGACIÓN DE CÁRDENAS, SALAMANCA</t>
  </si>
  <si>
    <t>7120000255  NORIA DE MOSQUEDA, VALLE DE SANTIAGO</t>
  </si>
  <si>
    <t>7120000256  EL TULE, ABASOLO</t>
  </si>
  <si>
    <t>7120000257  EL SALVADOR, SALVATIERRA</t>
  </si>
  <si>
    <t>7120000258  MANRÍQUEZ, SALVATIERRA</t>
  </si>
  <si>
    <t>7120000259  PUENTECILLAS, GTO.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</si>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</sst>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15" x14ac:knownFonts="1">
    <font>
      <sz val="10"/>
      <name val="Arial"/>
    </font>
    <font>
      <sz val="10"/>
      <name val="Arial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b/>
      <sz val="10"/>
      <color rgb="FF215967"/>
      <name val="Calibri Light"/>
      <family val="2"/>
    </font>
    <font>
      <sz val="10"/>
      <name val="Calibri Light"/>
      <family val="2"/>
    </font>
    <font>
      <b/>
      <sz val="11"/>
      <color rgb="FF002060"/>
      <name val="Calibri Light"/>
      <family val="2"/>
    </font>
    <font>
      <b/>
      <sz val="10"/>
      <color rgb="FF0070C0"/>
      <name val="Calibri Light"/>
      <family val="2"/>
    </font>
    <font>
      <b/>
      <sz val="10"/>
      <color rgb="FF002060"/>
      <name val="Calibri Light"/>
      <family val="2"/>
    </font>
    <font>
      <b/>
      <u/>
      <sz val="10"/>
      <color theme="1"/>
      <name val="Calibri Light"/>
      <family val="2"/>
    </font>
    <font>
      <u/>
      <sz val="10"/>
      <color theme="1"/>
      <name val="Calibri Light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</cellStyleXfs>
  <cellXfs count="116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5" fillId="4" borderId="0" xfId="0" applyFont="1" applyFill="1" applyAlignment="1">
      <alignment horizontal="center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0" fillId="3" borderId="0" xfId="0" applyFont="1" applyFill="1" applyBorder="1"/>
    <xf numFmtId="0" fontId="4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2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164" fontId="4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4" fillId="3" borderId="4" xfId="0" applyNumberFormat="1" applyFont="1" applyFill="1" applyBorder="1"/>
    <xf numFmtId="164" fontId="2" fillId="3" borderId="4" xfId="0" applyNumberFormat="1" applyFont="1" applyFill="1" applyBorder="1"/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1" fillId="3" borderId="0" xfId="0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2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2" fillId="3" borderId="8" xfId="0" applyNumberFormat="1" applyFont="1" applyFill="1" applyBorder="1"/>
    <xf numFmtId="164" fontId="2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6" fillId="0" borderId="3" xfId="0" applyFont="1" applyBorder="1"/>
    <xf numFmtId="165" fontId="2" fillId="3" borderId="3" xfId="0" applyNumberFormat="1" applyFont="1" applyFill="1" applyBorder="1"/>
    <xf numFmtId="49" fontId="6" fillId="3" borderId="3" xfId="0" applyNumberFormat="1" applyFont="1" applyFill="1" applyBorder="1" applyAlignment="1">
      <alignment horizontal="left"/>
    </xf>
    <xf numFmtId="0" fontId="6" fillId="0" borderId="4" xfId="0" applyFont="1" applyBorder="1"/>
    <xf numFmtId="0" fontId="2" fillId="2" borderId="1" xfId="0" applyFont="1" applyFill="1" applyBorder="1"/>
    <xf numFmtId="0" fontId="6" fillId="0" borderId="0" xfId="0" applyFont="1"/>
    <xf numFmtId="0" fontId="4" fillId="2" borderId="2" xfId="2" applyFont="1" applyFill="1" applyBorder="1" applyAlignment="1">
      <alignment horizontal="left" vertical="center" wrapText="1"/>
    </xf>
    <xf numFmtId="4" fontId="4" fillId="2" borderId="2" xfId="3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3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49" fontId="3" fillId="3" borderId="3" xfId="0" applyNumberFormat="1" applyFont="1" applyFill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3" xfId="3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3" borderId="2" xfId="2" applyFont="1" applyFill="1" applyBorder="1" applyAlignment="1">
      <alignment horizontal="left" vertical="center" wrapText="1"/>
    </xf>
    <xf numFmtId="4" fontId="4" fillId="3" borderId="2" xfId="3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left" vertical="center" wrapText="1"/>
    </xf>
    <xf numFmtId="4" fontId="2" fillId="3" borderId="3" xfId="3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/>
    </xf>
    <xf numFmtId="4" fontId="4" fillId="3" borderId="3" xfId="3" applyNumberFormat="1" applyFont="1" applyFill="1" applyBorder="1" applyAlignment="1">
      <alignment horizontal="center" vertical="center" wrapText="1"/>
    </xf>
    <xf numFmtId="4" fontId="2" fillId="0" borderId="4" xfId="3" applyNumberFormat="1" applyFont="1" applyFill="1" applyBorder="1" applyAlignment="1">
      <alignment wrapText="1"/>
    </xf>
    <xf numFmtId="49" fontId="3" fillId="3" borderId="14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wrapText="1"/>
    </xf>
    <xf numFmtId="4" fontId="2" fillId="0" borderId="15" xfId="3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" fontId="2" fillId="0" borderId="8" xfId="3" applyNumberFormat="1" applyFont="1" applyFill="1" applyBorder="1" applyAlignment="1">
      <alignment wrapText="1"/>
    </xf>
    <xf numFmtId="164" fontId="3" fillId="3" borderId="4" xfId="0" applyNumberFormat="1" applyFont="1" applyFill="1" applyBorder="1"/>
    <xf numFmtId="0" fontId="4" fillId="2" borderId="1" xfId="2" applyFont="1" applyFill="1" applyBorder="1" applyAlignment="1">
      <alignment horizontal="left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4" xfId="1" applyFont="1" applyBorder="1"/>
    <xf numFmtId="0" fontId="0" fillId="0" borderId="0" xfId="1" applyFont="1"/>
    <xf numFmtId="49" fontId="6" fillId="3" borderId="2" xfId="0" applyNumberFormat="1" applyFont="1" applyFill="1" applyBorder="1" applyAlignment="1">
      <alignment horizontal="left"/>
    </xf>
    <xf numFmtId="0" fontId="4" fillId="2" borderId="2" xfId="2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left"/>
    </xf>
    <xf numFmtId="164" fontId="2" fillId="3" borderId="16" xfId="0" applyNumberFormat="1" applyFont="1" applyFill="1" applyBorder="1"/>
    <xf numFmtId="49" fontId="6" fillId="3" borderId="5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43" fontId="2" fillId="3" borderId="0" xfId="1" applyNumberFormat="1" applyFont="1" applyFill="1" applyBorder="1"/>
    <xf numFmtId="166" fontId="2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2" fillId="3" borderId="16" xfId="0" applyNumberFormat="1" applyFont="1" applyFill="1" applyBorder="1"/>
    <xf numFmtId="165" fontId="2" fillId="3" borderId="6" xfId="0" applyNumberFormat="1" applyFont="1" applyFill="1" applyBorder="1"/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14" fillId="3" borderId="0" xfId="0" applyFont="1" applyFill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10"/>
  <sheetViews>
    <sheetView showGridLines="0" tabSelected="1" view="pageBreakPreview" zoomScale="60" zoomScaleNormal="85" workbookViewId="0">
      <selection activeCell="E56" sqref="E56"/>
    </sheetView>
  </sheetViews>
  <sheetFormatPr baseColWidth="10" defaultRowHeight="12.75" x14ac:dyDescent="0.2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2" spans="1:12" ht="4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">
      <c r="B5" s="4"/>
      <c r="C5" s="5"/>
      <c r="D5" s="6"/>
      <c r="E5" s="6"/>
      <c r="F5" s="6"/>
    </row>
    <row r="6" spans="1:12" x14ac:dyDescent="0.2">
      <c r="A6" s="7"/>
      <c r="B6" s="7" t="s">
        <v>2</v>
      </c>
      <c r="C6" s="8" t="s">
        <v>3</v>
      </c>
      <c r="D6" s="8"/>
      <c r="E6" s="8"/>
      <c r="F6" s="8"/>
    </row>
    <row r="7" spans="1:12" x14ac:dyDescent="0.2">
      <c r="B7" s="7"/>
      <c r="C7" s="9"/>
      <c r="D7" s="10"/>
      <c r="E7" s="11"/>
      <c r="F7" s="12"/>
    </row>
    <row r="9" spans="1:12" ht="15" x14ac:dyDescent="0.25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2">
      <c r="B10" s="14"/>
      <c r="C10" s="9"/>
      <c r="D10" s="10"/>
      <c r="E10" s="11"/>
      <c r="F10" s="12"/>
    </row>
    <row r="11" spans="1:12" x14ac:dyDescent="0.2">
      <c r="B11" s="15" t="s">
        <v>5</v>
      </c>
      <c r="C11" s="16"/>
      <c r="D11" s="6"/>
      <c r="E11" s="6"/>
      <c r="F11" s="6"/>
    </row>
    <row r="12" spans="1:12" x14ac:dyDescent="0.2">
      <c r="B12" s="17"/>
      <c r="C12" s="5"/>
      <c r="D12" s="6"/>
      <c r="E12" s="6"/>
      <c r="F12" s="6"/>
    </row>
    <row r="13" spans="1:12" x14ac:dyDescent="0.2">
      <c r="B13" s="18" t="s">
        <v>6</v>
      </c>
      <c r="C13" s="5"/>
      <c r="D13" s="6"/>
      <c r="E13" s="6"/>
      <c r="F13" s="6"/>
    </row>
    <row r="14" spans="1:12" x14ac:dyDescent="0.2">
      <c r="C14" s="5"/>
    </row>
    <row r="15" spans="1:12" x14ac:dyDescent="0.2">
      <c r="B15" s="19" t="s">
        <v>7</v>
      </c>
      <c r="C15" s="11"/>
      <c r="D15" s="11"/>
      <c r="E15" s="11"/>
    </row>
    <row r="16" spans="1:12" x14ac:dyDescent="0.2">
      <c r="B16" s="20"/>
      <c r="C16" s="11"/>
      <c r="D16" s="11"/>
      <c r="E16" s="11"/>
    </row>
    <row r="17" spans="2:5" ht="20.25" customHeight="1" x14ac:dyDescent="0.2">
      <c r="B17" s="21" t="s">
        <v>8</v>
      </c>
      <c r="C17" s="22" t="s">
        <v>9</v>
      </c>
      <c r="D17" s="22" t="s">
        <v>10</v>
      </c>
      <c r="E17" s="22" t="s">
        <v>11</v>
      </c>
    </row>
    <row r="18" spans="2:5" x14ac:dyDescent="0.2">
      <c r="B18" s="23" t="s">
        <v>12</v>
      </c>
      <c r="C18" s="24"/>
      <c r="D18" s="24">
        <v>0</v>
      </c>
      <c r="E18" s="24">
        <v>0</v>
      </c>
    </row>
    <row r="19" spans="2:5" x14ac:dyDescent="0.2">
      <c r="B19" s="25"/>
      <c r="C19" s="26"/>
      <c r="D19" s="26">
        <v>0</v>
      </c>
      <c r="E19" s="26">
        <v>0</v>
      </c>
    </row>
    <row r="20" spans="2:5" x14ac:dyDescent="0.2">
      <c r="B20" s="25" t="s">
        <v>13</v>
      </c>
      <c r="C20" s="26">
        <v>1987355.71</v>
      </c>
      <c r="D20" s="26">
        <v>0</v>
      </c>
      <c r="E20" s="26">
        <v>0</v>
      </c>
    </row>
    <row r="21" spans="2:5" x14ac:dyDescent="0.2">
      <c r="B21" s="25" t="s">
        <v>14</v>
      </c>
      <c r="C21" s="26">
        <v>2867418.91</v>
      </c>
      <c r="D21" s="26">
        <v>0</v>
      </c>
      <c r="E21" s="26">
        <v>0</v>
      </c>
    </row>
    <row r="22" spans="2:5" x14ac:dyDescent="0.2">
      <c r="B22" s="25" t="s">
        <v>15</v>
      </c>
      <c r="C22" s="26">
        <v>31878932.91</v>
      </c>
      <c r="D22" s="26">
        <v>0</v>
      </c>
      <c r="E22" s="26">
        <v>0</v>
      </c>
    </row>
    <row r="23" spans="2:5" x14ac:dyDescent="0.2">
      <c r="B23" s="25" t="s">
        <v>16</v>
      </c>
      <c r="C23" s="26">
        <v>25085216.16</v>
      </c>
      <c r="D23" s="26">
        <v>0</v>
      </c>
      <c r="E23" s="26">
        <v>0</v>
      </c>
    </row>
    <row r="24" spans="2:5" x14ac:dyDescent="0.2">
      <c r="B24" s="25" t="s">
        <v>17</v>
      </c>
      <c r="C24" s="26">
        <v>393412.16</v>
      </c>
      <c r="D24" s="26">
        <v>0</v>
      </c>
      <c r="E24" s="26">
        <v>0</v>
      </c>
    </row>
    <row r="25" spans="2:5" x14ac:dyDescent="0.2">
      <c r="B25" s="25" t="s">
        <v>18</v>
      </c>
      <c r="C25" s="26">
        <v>912878.86</v>
      </c>
      <c r="D25" s="26">
        <v>0</v>
      </c>
      <c r="E25" s="26">
        <v>0</v>
      </c>
    </row>
    <row r="26" spans="2:5" x14ac:dyDescent="0.2">
      <c r="B26" s="25" t="s">
        <v>19</v>
      </c>
      <c r="C26" s="26">
        <v>19595410.010000002</v>
      </c>
      <c r="D26" s="26">
        <v>0</v>
      </c>
      <c r="E26" s="26">
        <v>0</v>
      </c>
    </row>
    <row r="27" spans="2:5" x14ac:dyDescent="0.2">
      <c r="B27" s="25" t="s">
        <v>20</v>
      </c>
      <c r="C27" s="26">
        <v>10344878.529999999</v>
      </c>
      <c r="D27" s="26">
        <v>0</v>
      </c>
      <c r="E27" s="26">
        <v>0</v>
      </c>
    </row>
    <row r="28" spans="2:5" x14ac:dyDescent="0.2">
      <c r="B28" s="25" t="s">
        <v>21</v>
      </c>
      <c r="C28" s="27">
        <f>+SUM(C20:C27)</f>
        <v>93065503.25</v>
      </c>
      <c r="D28" s="26">
        <v>0</v>
      </c>
      <c r="E28" s="26">
        <v>0</v>
      </c>
    </row>
    <row r="29" spans="2:5" x14ac:dyDescent="0.2">
      <c r="B29" s="25"/>
      <c r="C29" s="27"/>
      <c r="D29" s="26"/>
      <c r="E29" s="26"/>
    </row>
    <row r="30" spans="2:5" x14ac:dyDescent="0.2">
      <c r="B30" s="25" t="s">
        <v>22</v>
      </c>
      <c r="C30" s="26">
        <v>12505232.859999999</v>
      </c>
      <c r="D30" s="26">
        <v>0</v>
      </c>
      <c r="E30" s="26">
        <v>0</v>
      </c>
    </row>
    <row r="31" spans="2:5" x14ac:dyDescent="0.2">
      <c r="B31" s="28" t="s">
        <v>23</v>
      </c>
      <c r="C31" s="29">
        <f>+C30</f>
        <v>12505232.859999999</v>
      </c>
      <c r="D31" s="30">
        <v>0</v>
      </c>
      <c r="E31" s="30">
        <v>0</v>
      </c>
    </row>
    <row r="32" spans="2:5" x14ac:dyDescent="0.2">
      <c r="B32" s="20"/>
      <c r="C32" s="31">
        <f>+C31+C28</f>
        <v>105570736.11</v>
      </c>
      <c r="D32" s="32"/>
      <c r="E32" s="32">
        <f>SUM(E18:E31)</f>
        <v>0</v>
      </c>
    </row>
    <row r="33" spans="2:6" x14ac:dyDescent="0.2">
      <c r="B33" s="20"/>
      <c r="C33" s="11"/>
      <c r="D33" s="11"/>
      <c r="E33" s="11"/>
    </row>
    <row r="34" spans="2:6" x14ac:dyDescent="0.2">
      <c r="B34" s="20"/>
      <c r="C34" s="11"/>
      <c r="D34" s="11"/>
      <c r="E34" s="11"/>
    </row>
    <row r="35" spans="2:6" x14ac:dyDescent="0.2">
      <c r="B35" s="20"/>
      <c r="C35" s="11"/>
      <c r="D35" s="11"/>
      <c r="E35" s="11"/>
    </row>
    <row r="36" spans="2:6" x14ac:dyDescent="0.2">
      <c r="B36" s="19" t="s">
        <v>24</v>
      </c>
      <c r="C36" s="33"/>
      <c r="D36" s="11"/>
      <c r="E36" s="11"/>
    </row>
    <row r="38" spans="2:6" ht="18.75" customHeight="1" x14ac:dyDescent="0.2">
      <c r="B38" s="21" t="s">
        <v>25</v>
      </c>
      <c r="C38" s="22" t="s">
        <v>9</v>
      </c>
      <c r="D38" s="22" t="s">
        <v>26</v>
      </c>
      <c r="E38" s="22" t="s">
        <v>27</v>
      </c>
    </row>
    <row r="39" spans="2:6" x14ac:dyDescent="0.2">
      <c r="B39" s="25" t="s">
        <v>28</v>
      </c>
      <c r="C39" s="26">
        <v>44393708.729999997</v>
      </c>
      <c r="D39" s="26">
        <v>201854.73</v>
      </c>
      <c r="E39" s="26">
        <v>201854.73</v>
      </c>
    </row>
    <row r="40" spans="2:6" x14ac:dyDescent="0.2">
      <c r="B40" s="25" t="s">
        <v>29</v>
      </c>
      <c r="C40" s="27">
        <f>C39</f>
        <v>44393708.729999997</v>
      </c>
      <c r="D40" s="27">
        <f>D39</f>
        <v>201854.73</v>
      </c>
      <c r="E40" s="27">
        <f>E39</f>
        <v>201854.73</v>
      </c>
    </row>
    <row r="41" spans="2:6" x14ac:dyDescent="0.2">
      <c r="B41" s="25"/>
      <c r="C41" s="26"/>
      <c r="D41" s="26"/>
      <c r="E41" s="26"/>
    </row>
    <row r="42" spans="2:6" ht="14.25" customHeight="1" x14ac:dyDescent="0.2">
      <c r="B42" s="25" t="s">
        <v>30</v>
      </c>
      <c r="C42" s="26"/>
      <c r="D42" s="26"/>
      <c r="E42" s="26"/>
    </row>
    <row r="43" spans="2:6" ht="14.25" customHeight="1" x14ac:dyDescent="0.2">
      <c r="B43" s="25"/>
      <c r="C43" s="26"/>
      <c r="D43" s="26"/>
      <c r="E43" s="26"/>
    </row>
    <row r="44" spans="2:6" ht="14.25" customHeight="1" x14ac:dyDescent="0.2">
      <c r="B44" s="28"/>
      <c r="C44" s="30"/>
      <c r="D44" s="30"/>
      <c r="E44" s="30"/>
    </row>
    <row r="45" spans="2:6" ht="14.25" customHeight="1" x14ac:dyDescent="0.2">
      <c r="C45" s="31">
        <f>SUM(C40:C44)</f>
        <v>44393708.729999997</v>
      </c>
      <c r="D45" s="31">
        <f>SUM(D40:D44)</f>
        <v>201854.73</v>
      </c>
      <c r="E45" s="31">
        <f>SUM(E40:E44)</f>
        <v>201854.73</v>
      </c>
    </row>
    <row r="46" spans="2:6" ht="14.25" customHeight="1" x14ac:dyDescent="0.2">
      <c r="C46" s="34"/>
      <c r="D46" s="34"/>
      <c r="E46" s="34"/>
    </row>
    <row r="47" spans="2:6" ht="14.25" customHeight="1" x14ac:dyDescent="0.2"/>
    <row r="48" spans="2:6" ht="23.25" customHeight="1" x14ac:dyDescent="0.2">
      <c r="B48" s="21" t="s">
        <v>31</v>
      </c>
      <c r="C48" s="22" t="s">
        <v>9</v>
      </c>
      <c r="D48" s="22" t="s">
        <v>32</v>
      </c>
      <c r="E48" s="22" t="s">
        <v>33</v>
      </c>
      <c r="F48" s="22" t="s">
        <v>34</v>
      </c>
    </row>
    <row r="49" spans="2:6" ht="14.25" customHeight="1" x14ac:dyDescent="0.2">
      <c r="B49" s="25" t="s">
        <v>35</v>
      </c>
      <c r="C49" s="26"/>
      <c r="D49" s="26"/>
      <c r="E49" s="26"/>
      <c r="F49" s="26"/>
    </row>
    <row r="50" spans="2:6" ht="14.25" customHeight="1" x14ac:dyDescent="0.2">
      <c r="B50" s="25"/>
      <c r="C50" s="26"/>
      <c r="D50" s="26"/>
      <c r="E50" s="26"/>
      <c r="F50" s="26"/>
    </row>
    <row r="51" spans="2:6" ht="14.25" customHeight="1" x14ac:dyDescent="0.2">
      <c r="B51" s="25" t="s">
        <v>36</v>
      </c>
      <c r="C51" s="26"/>
      <c r="D51" s="26"/>
      <c r="E51" s="26"/>
      <c r="F51" s="26"/>
    </row>
    <row r="52" spans="2:6" ht="14.25" customHeight="1" x14ac:dyDescent="0.2">
      <c r="B52" s="28"/>
      <c r="C52" s="30"/>
      <c r="D52" s="30"/>
      <c r="E52" s="30"/>
      <c r="F52" s="30"/>
    </row>
    <row r="53" spans="2:6" ht="14.25" customHeight="1" x14ac:dyDescent="0.2">
      <c r="C53" s="22">
        <f>SUM(C48:C52)</f>
        <v>0</v>
      </c>
      <c r="D53" s="22">
        <f>SUM(D48:D52)</f>
        <v>0</v>
      </c>
      <c r="E53" s="22">
        <f>SUM(E48:E52)</f>
        <v>0</v>
      </c>
      <c r="F53" s="22">
        <f>SUM(F48:F52)</f>
        <v>0</v>
      </c>
    </row>
    <row r="54" spans="2:6" ht="14.25" customHeight="1" x14ac:dyDescent="0.2"/>
    <row r="55" spans="2:6" ht="14.25" customHeight="1" x14ac:dyDescent="0.2"/>
    <row r="56" spans="2:6" ht="14.25" customHeight="1" x14ac:dyDescent="0.2"/>
    <row r="57" spans="2:6" ht="14.25" customHeight="1" x14ac:dyDescent="0.2">
      <c r="B57" s="19" t="s">
        <v>37</v>
      </c>
    </row>
    <row r="58" spans="2:6" ht="14.25" customHeight="1" x14ac:dyDescent="0.2">
      <c r="B58" s="35"/>
    </row>
    <row r="59" spans="2:6" ht="24" customHeight="1" x14ac:dyDescent="0.2">
      <c r="B59" s="21" t="s">
        <v>38</v>
      </c>
      <c r="C59" s="22" t="s">
        <v>9</v>
      </c>
      <c r="D59" s="22" t="s">
        <v>39</v>
      </c>
    </row>
    <row r="60" spans="2:6" ht="14.25" customHeight="1" x14ac:dyDescent="0.2">
      <c r="B60" s="23" t="s">
        <v>40</v>
      </c>
      <c r="C60" s="24"/>
      <c r="D60" s="24">
        <v>0</v>
      </c>
    </row>
    <row r="61" spans="2:6" ht="14.25" customHeight="1" x14ac:dyDescent="0.2">
      <c r="B61" s="25"/>
      <c r="C61" s="26"/>
      <c r="D61" s="26">
        <v>0</v>
      </c>
    </row>
    <row r="62" spans="2:6" ht="14.25" customHeight="1" x14ac:dyDescent="0.2">
      <c r="B62" s="25" t="s">
        <v>41</v>
      </c>
      <c r="C62" s="26"/>
      <c r="D62" s="26"/>
    </row>
    <row r="63" spans="2:6" ht="14.25" customHeight="1" x14ac:dyDescent="0.2">
      <c r="B63" s="28"/>
      <c r="C63" s="30"/>
      <c r="D63" s="30">
        <v>0</v>
      </c>
    </row>
    <row r="64" spans="2:6" ht="14.25" customHeight="1" x14ac:dyDescent="0.2">
      <c r="B64" s="36"/>
      <c r="C64" s="22">
        <f>SUM(C59:C63)</f>
        <v>0</v>
      </c>
      <c r="D64" s="22"/>
    </row>
    <row r="65" spans="2:7" ht="14.25" customHeight="1" x14ac:dyDescent="0.2">
      <c r="B65" s="36"/>
      <c r="C65" s="37"/>
      <c r="D65" s="37"/>
    </row>
    <row r="66" spans="2:7" ht="9.75" customHeight="1" x14ac:dyDescent="0.2">
      <c r="B66" s="36"/>
      <c r="C66" s="37"/>
      <c r="D66" s="37"/>
    </row>
    <row r="67" spans="2:7" ht="14.25" customHeight="1" x14ac:dyDescent="0.2"/>
    <row r="68" spans="2:7" ht="14.25" customHeight="1" x14ac:dyDescent="0.2">
      <c r="B68" s="19" t="s">
        <v>42</v>
      </c>
    </row>
    <row r="69" spans="2:7" ht="14.25" customHeight="1" x14ac:dyDescent="0.2">
      <c r="B69" s="35"/>
    </row>
    <row r="70" spans="2:7" ht="27.75" customHeight="1" x14ac:dyDescent="0.2">
      <c r="B70" s="21" t="s">
        <v>43</v>
      </c>
      <c r="C70" s="22" t="s">
        <v>9</v>
      </c>
      <c r="D70" s="22" t="s">
        <v>10</v>
      </c>
      <c r="E70" s="22" t="s">
        <v>44</v>
      </c>
      <c r="F70" s="38" t="s">
        <v>45</v>
      </c>
      <c r="G70" s="22" t="s">
        <v>46</v>
      </c>
    </row>
    <row r="71" spans="2:7" ht="14.25" customHeight="1" x14ac:dyDescent="0.2">
      <c r="B71" s="39" t="s">
        <v>47</v>
      </c>
      <c r="C71" s="37"/>
      <c r="D71" s="37">
        <v>0</v>
      </c>
      <c r="E71" s="37">
        <v>0</v>
      </c>
      <c r="F71" s="37">
        <v>0</v>
      </c>
      <c r="G71" s="40">
        <v>0</v>
      </c>
    </row>
    <row r="72" spans="2:7" ht="14.25" customHeight="1" x14ac:dyDescent="0.2">
      <c r="B72" s="39"/>
      <c r="C72" s="37"/>
      <c r="D72" s="37">
        <v>0</v>
      </c>
      <c r="E72" s="37">
        <v>0</v>
      </c>
      <c r="F72" s="37">
        <v>0</v>
      </c>
      <c r="G72" s="40">
        <v>0</v>
      </c>
    </row>
    <row r="73" spans="2:7" ht="14.25" customHeight="1" x14ac:dyDescent="0.2">
      <c r="B73" s="39"/>
      <c r="C73" s="37"/>
      <c r="D73" s="37">
        <v>0</v>
      </c>
      <c r="E73" s="37">
        <v>0</v>
      </c>
      <c r="F73" s="37">
        <v>0</v>
      </c>
      <c r="G73" s="40">
        <v>0</v>
      </c>
    </row>
    <row r="74" spans="2:7" ht="14.25" customHeight="1" x14ac:dyDescent="0.2">
      <c r="B74" s="41"/>
      <c r="C74" s="42"/>
      <c r="D74" s="42">
        <v>0</v>
      </c>
      <c r="E74" s="42">
        <v>0</v>
      </c>
      <c r="F74" s="42">
        <v>0</v>
      </c>
      <c r="G74" s="43">
        <v>0</v>
      </c>
    </row>
    <row r="75" spans="2:7" ht="15" customHeight="1" x14ac:dyDescent="0.2">
      <c r="B75" s="36"/>
      <c r="C75" s="22">
        <f>SUM(C70:C74)</f>
        <v>0</v>
      </c>
      <c r="D75" s="44">
        <v>0</v>
      </c>
      <c r="E75" s="45">
        <v>0</v>
      </c>
      <c r="F75" s="45">
        <v>0</v>
      </c>
      <c r="G75" s="46">
        <v>0</v>
      </c>
    </row>
    <row r="76" spans="2:7" x14ac:dyDescent="0.2">
      <c r="B76" s="36"/>
      <c r="C76" s="47"/>
      <c r="D76" s="47"/>
      <c r="E76" s="47"/>
      <c r="F76" s="47"/>
      <c r="G76" s="47"/>
    </row>
    <row r="77" spans="2:7" x14ac:dyDescent="0.2">
      <c r="B77" s="36"/>
      <c r="C77" s="47"/>
      <c r="D77" s="47"/>
      <c r="E77" s="47"/>
      <c r="F77" s="47"/>
      <c r="G77" s="47"/>
    </row>
    <row r="78" spans="2:7" x14ac:dyDescent="0.2">
      <c r="B78" s="36"/>
      <c r="C78" s="47"/>
      <c r="D78" s="47"/>
      <c r="E78" s="47"/>
      <c r="F78" s="47"/>
      <c r="G78" s="47"/>
    </row>
    <row r="79" spans="2:7" ht="26.25" customHeight="1" x14ac:dyDescent="0.2">
      <c r="B79" s="21" t="s">
        <v>48</v>
      </c>
      <c r="C79" s="22" t="s">
        <v>9</v>
      </c>
      <c r="D79" s="22" t="s">
        <v>10</v>
      </c>
      <c r="E79" s="22" t="s">
        <v>49</v>
      </c>
      <c r="F79" s="47"/>
      <c r="G79" s="47"/>
    </row>
    <row r="80" spans="2:7" x14ac:dyDescent="0.2">
      <c r="B80" s="23" t="s">
        <v>50</v>
      </c>
      <c r="C80" s="40"/>
      <c r="D80" s="26">
        <v>0</v>
      </c>
      <c r="E80" s="26">
        <v>0</v>
      </c>
      <c r="F80" s="47"/>
      <c r="G80" s="47"/>
    </row>
    <row r="81" spans="2:7" x14ac:dyDescent="0.2">
      <c r="B81" s="28"/>
      <c r="C81" s="40"/>
      <c r="D81" s="26">
        <v>0</v>
      </c>
      <c r="E81" s="26">
        <v>0</v>
      </c>
      <c r="F81" s="47"/>
      <c r="G81" s="47"/>
    </row>
    <row r="82" spans="2:7" ht="16.5" customHeight="1" x14ac:dyDescent="0.2">
      <c r="B82" s="36"/>
      <c r="C82" s="22">
        <f>SUM(C80:C81)</f>
        <v>0</v>
      </c>
      <c r="D82" s="48"/>
      <c r="E82" s="49"/>
      <c r="F82" s="47"/>
      <c r="G82" s="47"/>
    </row>
    <row r="83" spans="2:7" x14ac:dyDescent="0.2">
      <c r="B83" s="36"/>
      <c r="C83" s="47"/>
      <c r="D83" s="47"/>
      <c r="E83" s="47"/>
      <c r="F83" s="47"/>
      <c r="G83" s="47"/>
    </row>
    <row r="84" spans="2:7" x14ac:dyDescent="0.2">
      <c r="B84" s="36"/>
      <c r="C84" s="47"/>
      <c r="D84" s="47"/>
      <c r="E84" s="47"/>
      <c r="F84" s="47"/>
      <c r="G84" s="47"/>
    </row>
    <row r="85" spans="2:7" x14ac:dyDescent="0.2">
      <c r="B85" s="36"/>
      <c r="C85" s="47"/>
      <c r="D85" s="47"/>
      <c r="E85" s="47"/>
      <c r="F85" s="47"/>
      <c r="G85" s="47"/>
    </row>
    <row r="86" spans="2:7" x14ac:dyDescent="0.2">
      <c r="B86" s="36"/>
      <c r="C86" s="47"/>
      <c r="D86" s="47"/>
      <c r="E86" s="47"/>
      <c r="F86" s="47"/>
      <c r="G86" s="47"/>
    </row>
    <row r="87" spans="2:7" x14ac:dyDescent="0.2">
      <c r="B87" s="35"/>
    </row>
    <row r="88" spans="2:7" x14ac:dyDescent="0.2">
      <c r="B88" s="19" t="s">
        <v>51</v>
      </c>
    </row>
    <row r="90" spans="2:7" x14ac:dyDescent="0.2">
      <c r="B90" s="35"/>
    </row>
    <row r="91" spans="2:7" ht="24" customHeight="1" x14ac:dyDescent="0.2">
      <c r="B91" s="21" t="s">
        <v>52</v>
      </c>
      <c r="C91" s="22" t="s">
        <v>53</v>
      </c>
      <c r="D91" s="22" t="s">
        <v>54</v>
      </c>
      <c r="E91" s="22" t="s">
        <v>55</v>
      </c>
      <c r="F91" s="22" t="s">
        <v>56</v>
      </c>
    </row>
    <row r="92" spans="2:7" ht="24" customHeight="1" x14ac:dyDescent="0.2">
      <c r="B92" s="50" t="s">
        <v>57</v>
      </c>
      <c r="C92" s="26">
        <v>82279264.739999995</v>
      </c>
      <c r="D92" s="26">
        <v>82279264.739999995</v>
      </c>
      <c r="E92" s="26">
        <v>0</v>
      </c>
      <c r="F92" s="26">
        <v>0</v>
      </c>
    </row>
    <row r="93" spans="2:7" ht="24" customHeight="1" x14ac:dyDescent="0.2">
      <c r="B93" s="50" t="s">
        <v>58</v>
      </c>
      <c r="C93" s="26">
        <v>40370533.030000001</v>
      </c>
      <c r="D93" s="26">
        <v>40370533.030000001</v>
      </c>
      <c r="E93" s="26">
        <v>0</v>
      </c>
      <c r="F93" s="26">
        <v>0</v>
      </c>
    </row>
    <row r="94" spans="2:7" ht="24" customHeight="1" x14ac:dyDescent="0.2">
      <c r="B94" s="50" t="s">
        <v>59</v>
      </c>
      <c r="C94" s="26">
        <v>351420687.85000002</v>
      </c>
      <c r="D94" s="26">
        <v>351420687.85000002</v>
      </c>
      <c r="E94" s="26">
        <v>0</v>
      </c>
      <c r="F94" s="26">
        <v>0</v>
      </c>
    </row>
    <row r="95" spans="2:7" ht="24" customHeight="1" x14ac:dyDescent="0.2">
      <c r="B95" s="50" t="s">
        <v>60</v>
      </c>
      <c r="C95" s="26">
        <v>31090156.050000001</v>
      </c>
      <c r="D95" s="26">
        <v>31090156.050000001</v>
      </c>
      <c r="E95" s="26">
        <v>0</v>
      </c>
      <c r="F95" s="26">
        <v>0</v>
      </c>
    </row>
    <row r="96" spans="2:7" ht="24" customHeight="1" x14ac:dyDescent="0.2">
      <c r="B96" s="50" t="s">
        <v>61</v>
      </c>
      <c r="C96" s="26">
        <v>50251021.009999998</v>
      </c>
      <c r="D96" s="26">
        <v>50058116.770000003</v>
      </c>
      <c r="E96" s="26">
        <v>-192904.24</v>
      </c>
      <c r="F96" s="26">
        <v>0</v>
      </c>
    </row>
    <row r="97" spans="2:6" ht="24" customHeight="1" x14ac:dyDescent="0.2">
      <c r="B97" s="50" t="s">
        <v>62</v>
      </c>
      <c r="C97" s="26">
        <v>350000</v>
      </c>
      <c r="D97" s="26">
        <v>350000</v>
      </c>
      <c r="E97" s="26">
        <v>0</v>
      </c>
      <c r="F97" s="26">
        <v>0</v>
      </c>
    </row>
    <row r="98" spans="2:6" ht="24" customHeight="1" x14ac:dyDescent="0.2">
      <c r="B98" s="50" t="s">
        <v>63</v>
      </c>
      <c r="C98" s="26">
        <v>532447.52</v>
      </c>
      <c r="D98" s="26">
        <v>532447.52</v>
      </c>
      <c r="E98" s="26">
        <v>0</v>
      </c>
      <c r="F98" s="26">
        <v>0</v>
      </c>
    </row>
    <row r="99" spans="2:6" x14ac:dyDescent="0.2">
      <c r="B99" s="25" t="s">
        <v>64</v>
      </c>
      <c r="C99" s="27">
        <f>SUM(C92:C98)</f>
        <v>556294110.20000005</v>
      </c>
      <c r="D99" s="27">
        <f>SUM(D92:D98)</f>
        <v>556101205.96000004</v>
      </c>
      <c r="E99" s="27">
        <f>SUM(E92:E98)</f>
        <v>-192904.24</v>
      </c>
      <c r="F99" s="27">
        <f>SUM(F92:F98)</f>
        <v>0</v>
      </c>
    </row>
    <row r="100" spans="2:6" x14ac:dyDescent="0.2">
      <c r="B100" s="50"/>
      <c r="C100" s="51"/>
      <c r="D100" s="26"/>
      <c r="E100" s="26"/>
      <c r="F100" s="26">
        <v>0</v>
      </c>
    </row>
    <row r="101" spans="2:6" x14ac:dyDescent="0.2">
      <c r="B101" s="50" t="s">
        <v>65</v>
      </c>
      <c r="C101" s="26">
        <v>5286850.05</v>
      </c>
      <c r="D101" s="26">
        <v>5286850.05</v>
      </c>
      <c r="E101" s="26">
        <v>0</v>
      </c>
      <c r="F101" s="26">
        <v>0</v>
      </c>
    </row>
    <row r="102" spans="2:6" x14ac:dyDescent="0.2">
      <c r="B102" s="50" t="s">
        <v>66</v>
      </c>
      <c r="C102" s="26">
        <v>26652037.620000001</v>
      </c>
      <c r="D102" s="26">
        <v>26652037.620000001</v>
      </c>
      <c r="E102" s="26">
        <v>0</v>
      </c>
      <c r="F102" s="26">
        <v>0</v>
      </c>
    </row>
    <row r="103" spans="2:6" x14ac:dyDescent="0.2">
      <c r="B103" s="50" t="s">
        <v>67</v>
      </c>
      <c r="C103" s="26">
        <v>515418.16</v>
      </c>
      <c r="D103" s="26">
        <v>515418.16</v>
      </c>
      <c r="E103" s="26">
        <v>0</v>
      </c>
      <c r="F103" s="26">
        <v>0</v>
      </c>
    </row>
    <row r="104" spans="2:6" x14ac:dyDescent="0.2">
      <c r="B104" s="50" t="s">
        <v>68</v>
      </c>
      <c r="C104" s="26">
        <v>21727317.609999999</v>
      </c>
      <c r="D104" s="26">
        <v>21727317.609999999</v>
      </c>
      <c r="E104" s="26">
        <v>0</v>
      </c>
      <c r="F104" s="26">
        <v>0</v>
      </c>
    </row>
    <row r="105" spans="2:6" x14ac:dyDescent="0.2">
      <c r="B105" s="50" t="s">
        <v>69</v>
      </c>
      <c r="C105" s="26">
        <v>86544445.25</v>
      </c>
      <c r="D105" s="26">
        <v>86544445.25</v>
      </c>
      <c r="E105" s="26">
        <v>0</v>
      </c>
      <c r="F105" s="26">
        <v>0</v>
      </c>
    </row>
    <row r="106" spans="2:6" x14ac:dyDescent="0.2">
      <c r="B106" s="50" t="s">
        <v>70</v>
      </c>
      <c r="C106" s="26">
        <v>1416194.96</v>
      </c>
      <c r="D106" s="26">
        <v>1416194.96</v>
      </c>
      <c r="E106" s="26">
        <v>0</v>
      </c>
      <c r="F106" s="26">
        <v>0</v>
      </c>
    </row>
    <row r="107" spans="2:6" x14ac:dyDescent="0.2">
      <c r="B107" s="50" t="s">
        <v>71</v>
      </c>
      <c r="C107" s="26">
        <v>7462289.54</v>
      </c>
      <c r="D107" s="26">
        <v>7462289.54</v>
      </c>
      <c r="E107" s="26">
        <v>0</v>
      </c>
      <c r="F107" s="26">
        <v>0</v>
      </c>
    </row>
    <row r="108" spans="2:6" x14ac:dyDescent="0.2">
      <c r="B108" s="50" t="s">
        <v>72</v>
      </c>
      <c r="C108" s="26">
        <v>2602052.89</v>
      </c>
      <c r="D108" s="26">
        <v>2602052.89</v>
      </c>
      <c r="E108" s="26">
        <v>0</v>
      </c>
      <c r="F108" s="26">
        <v>0</v>
      </c>
    </row>
    <row r="109" spans="2:6" x14ac:dyDescent="0.2">
      <c r="B109" s="50" t="s">
        <v>73</v>
      </c>
      <c r="C109" s="26">
        <v>391287.3</v>
      </c>
      <c r="D109" s="26">
        <v>391287.3</v>
      </c>
      <c r="E109" s="26">
        <v>0</v>
      </c>
      <c r="F109" s="26">
        <v>0</v>
      </c>
    </row>
    <row r="110" spans="2:6" x14ac:dyDescent="0.2">
      <c r="B110" s="50" t="s">
        <v>74</v>
      </c>
      <c r="C110" s="26">
        <v>15272649.800000001</v>
      </c>
      <c r="D110" s="26">
        <v>15272649.800000001</v>
      </c>
      <c r="E110" s="26">
        <v>0</v>
      </c>
      <c r="F110" s="26">
        <v>0</v>
      </c>
    </row>
    <row r="111" spans="2:6" x14ac:dyDescent="0.2">
      <c r="B111" s="50" t="s">
        <v>75</v>
      </c>
      <c r="C111" s="26">
        <v>29907497.940000001</v>
      </c>
      <c r="D111" s="26">
        <v>29907497.940000001</v>
      </c>
      <c r="E111" s="26">
        <v>0</v>
      </c>
      <c r="F111" s="26">
        <v>0</v>
      </c>
    </row>
    <row r="112" spans="2:6" x14ac:dyDescent="0.2">
      <c r="B112" s="50" t="s">
        <v>76</v>
      </c>
      <c r="C112" s="26">
        <v>23000</v>
      </c>
      <c r="D112" s="26">
        <v>23000</v>
      </c>
      <c r="E112" s="26">
        <v>0</v>
      </c>
      <c r="F112" s="26">
        <v>0</v>
      </c>
    </row>
    <row r="113" spans="2:6" x14ac:dyDescent="0.2">
      <c r="B113" s="50" t="s">
        <v>77</v>
      </c>
      <c r="C113" s="26">
        <v>3623751.15</v>
      </c>
      <c r="D113" s="26">
        <v>3623751.15</v>
      </c>
      <c r="E113" s="26">
        <v>0</v>
      </c>
      <c r="F113" s="26">
        <v>0</v>
      </c>
    </row>
    <row r="114" spans="2:6" x14ac:dyDescent="0.2">
      <c r="B114" s="50" t="s">
        <v>78</v>
      </c>
      <c r="C114" s="26">
        <v>2756052</v>
      </c>
      <c r="D114" s="26">
        <v>2756052</v>
      </c>
      <c r="E114" s="26">
        <v>0</v>
      </c>
      <c r="F114" s="26">
        <v>0</v>
      </c>
    </row>
    <row r="115" spans="2:6" x14ac:dyDescent="0.2">
      <c r="B115" s="50" t="s">
        <v>79</v>
      </c>
      <c r="C115" s="26">
        <v>14419045.550000001</v>
      </c>
      <c r="D115" s="26">
        <v>14419045.550000001</v>
      </c>
      <c r="E115" s="26">
        <v>0</v>
      </c>
      <c r="F115" s="26">
        <v>0</v>
      </c>
    </row>
    <row r="116" spans="2:6" x14ac:dyDescent="0.2">
      <c r="B116" s="50" t="s">
        <v>80</v>
      </c>
      <c r="C116" s="26">
        <v>178264.03</v>
      </c>
      <c r="D116" s="26">
        <v>178264.03</v>
      </c>
      <c r="E116" s="26">
        <v>0</v>
      </c>
      <c r="F116" s="26">
        <v>0</v>
      </c>
    </row>
    <row r="117" spans="2:6" x14ac:dyDescent="0.2">
      <c r="B117" s="50" t="s">
        <v>81</v>
      </c>
      <c r="C117" s="26">
        <v>52208.2</v>
      </c>
      <c r="D117" s="26">
        <v>52208.2</v>
      </c>
      <c r="E117" s="26">
        <v>0</v>
      </c>
      <c r="F117" s="26">
        <v>0</v>
      </c>
    </row>
    <row r="118" spans="2:6" x14ac:dyDescent="0.2">
      <c r="B118" s="50" t="s">
        <v>82</v>
      </c>
      <c r="C118" s="26">
        <v>57848.15</v>
      </c>
      <c r="D118" s="26">
        <v>57848.15</v>
      </c>
      <c r="E118" s="26">
        <v>0</v>
      </c>
      <c r="F118" s="26">
        <v>0</v>
      </c>
    </row>
    <row r="119" spans="2:6" x14ac:dyDescent="0.2">
      <c r="B119" s="50" t="s">
        <v>83</v>
      </c>
      <c r="C119" s="26">
        <v>998603.2</v>
      </c>
      <c r="D119" s="26">
        <v>998603.2</v>
      </c>
      <c r="E119" s="26">
        <v>0</v>
      </c>
      <c r="F119" s="26">
        <v>0</v>
      </c>
    </row>
    <row r="120" spans="2:6" x14ac:dyDescent="0.2">
      <c r="B120" s="50" t="s">
        <v>84</v>
      </c>
      <c r="C120" s="26">
        <v>12687889.24</v>
      </c>
      <c r="D120" s="26">
        <v>12687889.24</v>
      </c>
      <c r="E120" s="26">
        <v>0</v>
      </c>
      <c r="F120" s="26">
        <v>0</v>
      </c>
    </row>
    <row r="121" spans="2:6" x14ac:dyDescent="0.2">
      <c r="B121" s="50" t="s">
        <v>85</v>
      </c>
      <c r="C121" s="26">
        <v>53056</v>
      </c>
      <c r="D121" s="26">
        <v>53056</v>
      </c>
      <c r="E121" s="26">
        <v>0</v>
      </c>
      <c r="F121" s="26">
        <v>0</v>
      </c>
    </row>
    <row r="122" spans="2:6" x14ac:dyDescent="0.2">
      <c r="B122" s="50" t="s">
        <v>86</v>
      </c>
      <c r="C122" s="26">
        <v>2197418.7400000002</v>
      </c>
      <c r="D122" s="26">
        <v>2197418.7400000002</v>
      </c>
      <c r="E122" s="26">
        <v>0</v>
      </c>
      <c r="F122" s="26">
        <v>0</v>
      </c>
    </row>
    <row r="123" spans="2:6" x14ac:dyDescent="0.2">
      <c r="B123" s="50" t="s">
        <v>87</v>
      </c>
      <c r="C123" s="26">
        <v>968603.24</v>
      </c>
      <c r="D123" s="26">
        <v>968603.24</v>
      </c>
      <c r="E123" s="26">
        <v>0</v>
      </c>
      <c r="F123" s="26">
        <v>0</v>
      </c>
    </row>
    <row r="124" spans="2:6" x14ac:dyDescent="0.2">
      <c r="B124" s="50" t="s">
        <v>88</v>
      </c>
      <c r="C124" s="26">
        <v>167631.5</v>
      </c>
      <c r="D124" s="26">
        <v>167631.5</v>
      </c>
      <c r="E124" s="26">
        <v>0</v>
      </c>
      <c r="F124" s="26">
        <v>0</v>
      </c>
    </row>
    <row r="125" spans="2:6" x14ac:dyDescent="0.2">
      <c r="B125" s="50" t="s">
        <v>89</v>
      </c>
      <c r="C125" s="26">
        <v>165563.42000000001</v>
      </c>
      <c r="D125" s="26">
        <v>165563.42000000001</v>
      </c>
      <c r="E125" s="26">
        <v>0</v>
      </c>
      <c r="F125" s="26">
        <v>0</v>
      </c>
    </row>
    <row r="126" spans="2:6" x14ac:dyDescent="0.2">
      <c r="B126" s="50" t="s">
        <v>90</v>
      </c>
      <c r="C126" s="26">
        <v>919840.72</v>
      </c>
      <c r="D126" s="26">
        <v>919840.72</v>
      </c>
      <c r="E126" s="26">
        <v>0</v>
      </c>
      <c r="F126" s="26">
        <v>0</v>
      </c>
    </row>
    <row r="127" spans="2:6" x14ac:dyDescent="0.2">
      <c r="B127" s="50" t="s">
        <v>91</v>
      </c>
      <c r="C127" s="26">
        <v>4635646.84</v>
      </c>
      <c r="D127" s="26">
        <v>4635646.84</v>
      </c>
      <c r="E127" s="26">
        <v>0</v>
      </c>
      <c r="F127" s="26">
        <v>0</v>
      </c>
    </row>
    <row r="128" spans="2:6" x14ac:dyDescent="0.2">
      <c r="B128" s="50" t="s">
        <v>92</v>
      </c>
      <c r="C128" s="26">
        <v>5100</v>
      </c>
      <c r="D128" s="26">
        <v>5100</v>
      </c>
      <c r="E128" s="26">
        <v>0</v>
      </c>
      <c r="F128" s="26">
        <v>0</v>
      </c>
    </row>
    <row r="129" spans="2:6" x14ac:dyDescent="0.2">
      <c r="B129" s="50" t="s">
        <v>93</v>
      </c>
      <c r="C129" s="26">
        <v>998878.49</v>
      </c>
      <c r="D129" s="26">
        <v>998878.49</v>
      </c>
      <c r="E129" s="26">
        <v>0</v>
      </c>
      <c r="F129" s="26">
        <v>0</v>
      </c>
    </row>
    <row r="130" spans="2:6" x14ac:dyDescent="0.2">
      <c r="B130" s="25" t="s">
        <v>94</v>
      </c>
      <c r="C130" s="26">
        <f>SUM(C101:C129)</f>
        <v>242686441.59000003</v>
      </c>
      <c r="D130" s="26">
        <f>SUM(D101:D129)</f>
        <v>242686441.59000003</v>
      </c>
      <c r="E130" s="26">
        <f>SUM(E101:E129)</f>
        <v>0</v>
      </c>
      <c r="F130" s="26">
        <f>SUM(F101:F129)</f>
        <v>0</v>
      </c>
    </row>
    <row r="131" spans="2:6" x14ac:dyDescent="0.2">
      <c r="B131" s="25"/>
      <c r="C131" s="26"/>
      <c r="D131" s="26"/>
      <c r="E131" s="26"/>
      <c r="F131" s="26"/>
    </row>
    <row r="132" spans="2:6" x14ac:dyDescent="0.2">
      <c r="B132" s="52" t="s">
        <v>95</v>
      </c>
      <c r="C132" s="26">
        <v>-878323</v>
      </c>
      <c r="D132" s="26">
        <v>-878323</v>
      </c>
      <c r="E132" s="26">
        <v>0</v>
      </c>
      <c r="F132" s="26">
        <v>0</v>
      </c>
    </row>
    <row r="133" spans="2:6" x14ac:dyDescent="0.2">
      <c r="B133" s="52" t="s">
        <v>96</v>
      </c>
      <c r="C133" s="26">
        <v>-14454393.380000001</v>
      </c>
      <c r="D133" s="26">
        <v>-14454393.380000001</v>
      </c>
      <c r="E133" s="26">
        <v>0</v>
      </c>
      <c r="F133" s="26">
        <v>0</v>
      </c>
    </row>
    <row r="134" spans="2:6" x14ac:dyDescent="0.2">
      <c r="B134" s="52" t="s">
        <v>97</v>
      </c>
      <c r="C134" s="26">
        <v>-51473</v>
      </c>
      <c r="D134" s="26">
        <v>-51473</v>
      </c>
      <c r="E134" s="26">
        <v>0</v>
      </c>
      <c r="F134" s="26">
        <v>0</v>
      </c>
    </row>
    <row r="135" spans="2:6" x14ac:dyDescent="0.2">
      <c r="B135" s="52" t="s">
        <v>98</v>
      </c>
      <c r="C135" s="26">
        <v>-677365.27</v>
      </c>
      <c r="D135" s="26">
        <v>-677365.27</v>
      </c>
      <c r="E135" s="26">
        <v>0</v>
      </c>
      <c r="F135" s="26">
        <v>0</v>
      </c>
    </row>
    <row r="136" spans="2:6" x14ac:dyDescent="0.2">
      <c r="B136" s="52" t="s">
        <v>99</v>
      </c>
      <c r="C136" s="26">
        <v>-81223855.049999997</v>
      </c>
      <c r="D136" s="26">
        <v>-81223855.049999997</v>
      </c>
      <c r="E136" s="26">
        <v>0</v>
      </c>
      <c r="F136" s="26">
        <v>0</v>
      </c>
    </row>
    <row r="137" spans="2:6" x14ac:dyDescent="0.2">
      <c r="B137" s="52" t="s">
        <v>100</v>
      </c>
      <c r="C137" s="26">
        <v>-4121050</v>
      </c>
      <c r="D137" s="26">
        <v>-4121050</v>
      </c>
      <c r="E137" s="26">
        <v>0</v>
      </c>
      <c r="F137" s="26">
        <v>0</v>
      </c>
    </row>
    <row r="138" spans="2:6" x14ac:dyDescent="0.2">
      <c r="B138" s="52" t="s">
        <v>101</v>
      </c>
      <c r="C138" s="26">
        <v>-185313</v>
      </c>
      <c r="D138" s="26">
        <v>-185313</v>
      </c>
      <c r="E138" s="26">
        <v>0</v>
      </c>
      <c r="F138" s="26">
        <v>0</v>
      </c>
    </row>
    <row r="139" spans="2:6" x14ac:dyDescent="0.2">
      <c r="B139" s="52" t="s">
        <v>102</v>
      </c>
      <c r="C139" s="26">
        <v>-22150</v>
      </c>
      <c r="D139" s="26">
        <v>-22150</v>
      </c>
      <c r="E139" s="26">
        <v>0</v>
      </c>
      <c r="F139" s="26">
        <v>0</v>
      </c>
    </row>
    <row r="140" spans="2:6" x14ac:dyDescent="0.2">
      <c r="B140" s="52" t="s">
        <v>103</v>
      </c>
      <c r="C140" s="26">
        <v>-12003959.5</v>
      </c>
      <c r="D140" s="26">
        <v>-12003959.5</v>
      </c>
      <c r="E140" s="26">
        <v>0</v>
      </c>
      <c r="F140" s="26">
        <v>0</v>
      </c>
    </row>
    <row r="141" spans="2:6" x14ac:dyDescent="0.2">
      <c r="B141" s="52" t="s">
        <v>104</v>
      </c>
      <c r="C141" s="26">
        <v>-1173044.32</v>
      </c>
      <c r="D141" s="26">
        <v>-1173044.32</v>
      </c>
      <c r="E141" s="26">
        <v>0</v>
      </c>
      <c r="F141" s="26">
        <v>0</v>
      </c>
    </row>
    <row r="142" spans="2:6" x14ac:dyDescent="0.2">
      <c r="B142" s="52" t="s">
        <v>105</v>
      </c>
      <c r="C142" s="26">
        <v>-13485874.83</v>
      </c>
      <c r="D142" s="26">
        <v>-13485874.83</v>
      </c>
      <c r="E142" s="26">
        <v>0</v>
      </c>
      <c r="F142" s="26">
        <v>0</v>
      </c>
    </row>
    <row r="143" spans="2:6" x14ac:dyDescent="0.2">
      <c r="B143" s="52" t="s">
        <v>106</v>
      </c>
      <c r="C143" s="26">
        <v>-73724.33</v>
      </c>
      <c r="D143" s="26">
        <v>-73724.33</v>
      </c>
      <c r="E143" s="26">
        <v>0</v>
      </c>
      <c r="F143" s="26">
        <v>0</v>
      </c>
    </row>
    <row r="144" spans="2:6" x14ac:dyDescent="0.2">
      <c r="B144" s="52" t="s">
        <v>107</v>
      </c>
      <c r="C144" s="26">
        <v>-32608.15</v>
      </c>
      <c r="D144" s="26">
        <v>-32608.15</v>
      </c>
      <c r="E144" s="26">
        <v>0</v>
      </c>
      <c r="F144" s="26">
        <v>0</v>
      </c>
    </row>
    <row r="145" spans="2:6" x14ac:dyDescent="0.2">
      <c r="B145" s="52" t="s">
        <v>108</v>
      </c>
      <c r="C145" s="26">
        <v>-8491204.2300000004</v>
      </c>
      <c r="D145" s="26">
        <v>-8491204.2300000004</v>
      </c>
      <c r="E145" s="26">
        <v>0</v>
      </c>
      <c r="F145" s="26">
        <v>0</v>
      </c>
    </row>
    <row r="146" spans="2:6" x14ac:dyDescent="0.2">
      <c r="B146" s="52" t="s">
        <v>109</v>
      </c>
      <c r="C146" s="26">
        <v>-1779005.89</v>
      </c>
      <c r="D146" s="26">
        <v>-1779005.89</v>
      </c>
      <c r="E146" s="26">
        <v>0</v>
      </c>
      <c r="F146" s="26">
        <v>0</v>
      </c>
    </row>
    <row r="147" spans="2:6" x14ac:dyDescent="0.2">
      <c r="B147" s="52" t="s">
        <v>110</v>
      </c>
      <c r="C147" s="26">
        <v>-113767</v>
      </c>
      <c r="D147" s="26">
        <v>-113767</v>
      </c>
      <c r="E147" s="26">
        <v>0</v>
      </c>
      <c r="F147" s="26">
        <v>0</v>
      </c>
    </row>
    <row r="148" spans="2:6" x14ac:dyDescent="0.2">
      <c r="B148" s="52" t="s">
        <v>111</v>
      </c>
      <c r="C148" s="26">
        <v>-498899.44</v>
      </c>
      <c r="D148" s="26">
        <v>-498899.44</v>
      </c>
      <c r="E148" s="26">
        <v>0</v>
      </c>
      <c r="F148" s="26">
        <v>0</v>
      </c>
    </row>
    <row r="149" spans="2:6" x14ac:dyDescent="0.2">
      <c r="B149" s="52" t="s">
        <v>112</v>
      </c>
      <c r="C149" s="26">
        <v>-2777571.35</v>
      </c>
      <c r="D149" s="26">
        <v>-2777571.35</v>
      </c>
      <c r="E149" s="26">
        <v>0</v>
      </c>
      <c r="F149" s="26">
        <v>0</v>
      </c>
    </row>
    <row r="150" spans="2:6" x14ac:dyDescent="0.2">
      <c r="B150" s="25" t="s">
        <v>113</v>
      </c>
      <c r="C150" s="26">
        <f>SUM(C132:C149)</f>
        <v>-142043581.73999998</v>
      </c>
      <c r="D150" s="26">
        <f>SUM(D132:D149)</f>
        <v>-142043581.73999998</v>
      </c>
      <c r="E150" s="26"/>
      <c r="F150" s="26">
        <v>0</v>
      </c>
    </row>
    <row r="151" spans="2:6" x14ac:dyDescent="0.2">
      <c r="B151" s="53"/>
      <c r="C151" s="30"/>
      <c r="D151" s="30"/>
      <c r="E151" s="30"/>
      <c r="F151" s="30">
        <v>0</v>
      </c>
    </row>
    <row r="152" spans="2:6" ht="18" customHeight="1" x14ac:dyDescent="0.2">
      <c r="C152" s="31">
        <f>+C150+C130+C99</f>
        <v>656936970.05000007</v>
      </c>
      <c r="D152" s="31">
        <f>SUM(D150:D151)</f>
        <v>-142043581.73999998</v>
      </c>
      <c r="E152" s="31">
        <f>SUM(E150:E151)</f>
        <v>0</v>
      </c>
      <c r="F152" s="31"/>
    </row>
    <row r="155" spans="2:6" ht="21.75" customHeight="1" x14ac:dyDescent="0.2">
      <c r="B155" s="21" t="s">
        <v>114</v>
      </c>
      <c r="C155" s="22" t="s">
        <v>53</v>
      </c>
      <c r="D155" s="22" t="s">
        <v>54</v>
      </c>
      <c r="E155" s="22" t="s">
        <v>55</v>
      </c>
      <c r="F155" s="22" t="s">
        <v>56</v>
      </c>
    </row>
    <row r="156" spans="2:6" x14ac:dyDescent="0.2">
      <c r="B156" s="23" t="s">
        <v>115</v>
      </c>
      <c r="C156" s="24"/>
      <c r="D156" s="24"/>
      <c r="E156" s="24"/>
      <c r="F156" s="24"/>
    </row>
    <row r="157" spans="2:6" x14ac:dyDescent="0.2">
      <c r="B157" s="25"/>
      <c r="C157" s="26"/>
      <c r="D157" s="26"/>
      <c r="E157" s="26"/>
      <c r="F157" s="26"/>
    </row>
    <row r="158" spans="2:6" x14ac:dyDescent="0.2">
      <c r="B158" s="25" t="s">
        <v>116</v>
      </c>
      <c r="C158" s="26"/>
      <c r="D158" s="26"/>
      <c r="E158" s="26"/>
      <c r="F158" s="26"/>
    </row>
    <row r="159" spans="2:6" x14ac:dyDescent="0.2">
      <c r="B159" s="25"/>
      <c r="C159" s="26"/>
      <c r="D159" s="26"/>
      <c r="E159" s="26"/>
      <c r="F159" s="26"/>
    </row>
    <row r="160" spans="2:6" x14ac:dyDescent="0.2">
      <c r="B160" s="25" t="s">
        <v>113</v>
      </c>
      <c r="C160" s="26"/>
      <c r="D160" s="26"/>
      <c r="E160" s="26"/>
      <c r="F160" s="26"/>
    </row>
    <row r="161" spans="2:6" x14ac:dyDescent="0.2">
      <c r="B161" s="53"/>
      <c r="C161" s="30"/>
      <c r="D161" s="30"/>
      <c r="E161" s="30"/>
      <c r="F161" s="30"/>
    </row>
    <row r="162" spans="2:6" ht="16.5" customHeight="1" x14ac:dyDescent="0.2">
      <c r="C162" s="22">
        <f>SUM(C160:C161)</f>
        <v>0</v>
      </c>
      <c r="D162" s="22">
        <f>SUM(D160:D161)</f>
        <v>0</v>
      </c>
      <c r="E162" s="22">
        <f>SUM(E160:E161)</f>
        <v>0</v>
      </c>
      <c r="F162" s="54"/>
    </row>
    <row r="165" spans="2:6" ht="27" customHeight="1" x14ac:dyDescent="0.2">
      <c r="B165" s="21" t="s">
        <v>117</v>
      </c>
      <c r="C165" s="22" t="s">
        <v>9</v>
      </c>
    </row>
    <row r="166" spans="2:6" x14ac:dyDescent="0.2">
      <c r="B166" s="23" t="s">
        <v>118</v>
      </c>
      <c r="C166" s="24"/>
    </row>
    <row r="167" spans="2:6" x14ac:dyDescent="0.2">
      <c r="B167" s="25"/>
      <c r="C167" s="26"/>
    </row>
    <row r="168" spans="2:6" x14ac:dyDescent="0.2">
      <c r="B168" s="28"/>
      <c r="C168" s="30"/>
    </row>
    <row r="169" spans="2:6" ht="15" customHeight="1" x14ac:dyDescent="0.2">
      <c r="C169" s="22">
        <f>SUM(C167:C168)</f>
        <v>0</v>
      </c>
    </row>
    <row r="170" spans="2:6" x14ac:dyDescent="0.2">
      <c r="B170" s="55"/>
    </row>
    <row r="172" spans="2:6" ht="22.5" customHeight="1" x14ac:dyDescent="0.2">
      <c r="B172" s="56" t="s">
        <v>119</v>
      </c>
      <c r="C172" s="57" t="s">
        <v>9</v>
      </c>
      <c r="D172" s="58" t="s">
        <v>120</v>
      </c>
    </row>
    <row r="173" spans="2:6" x14ac:dyDescent="0.2">
      <c r="B173" s="59"/>
      <c r="C173" s="60"/>
      <c r="D173" s="61"/>
    </row>
    <row r="174" spans="2:6" x14ac:dyDescent="0.2">
      <c r="B174" s="62"/>
      <c r="C174" s="63"/>
      <c r="D174" s="64"/>
    </row>
    <row r="175" spans="2:6" x14ac:dyDescent="0.2">
      <c r="B175" s="65"/>
      <c r="C175" s="66"/>
      <c r="D175" s="66"/>
    </row>
    <row r="176" spans="2:6" x14ac:dyDescent="0.2">
      <c r="B176" s="65"/>
      <c r="C176" s="66"/>
      <c r="D176" s="66"/>
    </row>
    <row r="177" spans="2:6" x14ac:dyDescent="0.2">
      <c r="B177" s="67"/>
      <c r="C177" s="68"/>
      <c r="D177" s="68"/>
    </row>
    <row r="178" spans="2:6" ht="14.25" customHeight="1" x14ac:dyDescent="0.2">
      <c r="C178" s="22">
        <f>SUM(C176:C177)</f>
        <v>0</v>
      </c>
      <c r="D178" s="22"/>
    </row>
    <row r="182" spans="2:6" x14ac:dyDescent="0.2">
      <c r="B182" s="15" t="s">
        <v>121</v>
      </c>
    </row>
    <row r="184" spans="2:6" ht="20.25" customHeight="1" x14ac:dyDescent="0.2">
      <c r="B184" s="56" t="s">
        <v>122</v>
      </c>
      <c r="C184" s="57" t="s">
        <v>9</v>
      </c>
      <c r="D184" s="22" t="s">
        <v>32</v>
      </c>
      <c r="E184" s="22" t="s">
        <v>33</v>
      </c>
      <c r="F184" s="22" t="s">
        <v>34</v>
      </c>
    </row>
    <row r="185" spans="2:6" ht="20.25" customHeight="1" x14ac:dyDescent="0.2">
      <c r="B185" s="52" t="s">
        <v>123</v>
      </c>
      <c r="C185" s="26">
        <v>-4082035.52</v>
      </c>
      <c r="D185" s="26"/>
      <c r="E185" s="26"/>
      <c r="F185" s="26"/>
    </row>
    <row r="186" spans="2:6" ht="20.25" customHeight="1" x14ac:dyDescent="0.2">
      <c r="B186" s="52" t="s">
        <v>124</v>
      </c>
      <c r="C186" s="26">
        <v>-6112342.5999999996</v>
      </c>
      <c r="D186" s="26"/>
      <c r="E186" s="26"/>
      <c r="F186" s="26"/>
    </row>
    <row r="187" spans="2:6" ht="20.25" customHeight="1" x14ac:dyDescent="0.2">
      <c r="B187" s="52" t="s">
        <v>125</v>
      </c>
      <c r="C187" s="26">
        <v>-2171602.7599999998</v>
      </c>
      <c r="D187" s="26"/>
      <c r="E187" s="26"/>
      <c r="F187" s="26"/>
    </row>
    <row r="188" spans="2:6" ht="20.25" customHeight="1" x14ac:dyDescent="0.2">
      <c r="B188" s="52" t="s">
        <v>126</v>
      </c>
      <c r="C188" s="26">
        <v>-66231.31</v>
      </c>
      <c r="D188" s="26"/>
      <c r="E188" s="26"/>
      <c r="F188" s="26"/>
    </row>
    <row r="189" spans="2:6" ht="20.25" customHeight="1" x14ac:dyDescent="0.2">
      <c r="B189" s="52" t="s">
        <v>127</v>
      </c>
      <c r="C189" s="26">
        <v>-16774030.369999999</v>
      </c>
      <c r="D189" s="26"/>
      <c r="E189" s="26"/>
      <c r="F189" s="26"/>
    </row>
    <row r="190" spans="2:6" ht="20.25" customHeight="1" x14ac:dyDescent="0.2">
      <c r="B190" s="52" t="s">
        <v>128</v>
      </c>
      <c r="C190" s="26">
        <v>0.18</v>
      </c>
      <c r="D190" s="26"/>
      <c r="E190" s="26"/>
      <c r="F190" s="26"/>
    </row>
    <row r="191" spans="2:6" ht="20.25" customHeight="1" x14ac:dyDescent="0.2">
      <c r="B191" s="52" t="s">
        <v>129</v>
      </c>
      <c r="C191" s="26">
        <v>0.08</v>
      </c>
      <c r="D191" s="26"/>
      <c r="E191" s="26"/>
      <c r="F191" s="26"/>
    </row>
    <row r="192" spans="2:6" ht="20.25" customHeight="1" x14ac:dyDescent="0.2">
      <c r="B192" s="52" t="s">
        <v>130</v>
      </c>
      <c r="C192" s="26">
        <v>-0.93</v>
      </c>
      <c r="D192" s="26"/>
      <c r="E192" s="26"/>
      <c r="F192" s="26"/>
    </row>
    <row r="193" spans="2:6" ht="20.25" customHeight="1" x14ac:dyDescent="0.2">
      <c r="B193" s="52" t="s">
        <v>131</v>
      </c>
      <c r="C193" s="26">
        <v>-1155970.6299999999</v>
      </c>
      <c r="D193" s="26"/>
      <c r="E193" s="26"/>
      <c r="F193" s="26"/>
    </row>
    <row r="194" spans="2:6" ht="20.25" customHeight="1" x14ac:dyDescent="0.2">
      <c r="B194" s="52" t="s">
        <v>132</v>
      </c>
      <c r="C194" s="26">
        <v>-595929.68999999994</v>
      </c>
      <c r="D194" s="26"/>
      <c r="E194" s="26"/>
      <c r="F194" s="26"/>
    </row>
    <row r="195" spans="2:6" ht="20.25" customHeight="1" x14ac:dyDescent="0.2">
      <c r="B195" s="52" t="s">
        <v>133</v>
      </c>
      <c r="C195" s="26">
        <v>-12360429</v>
      </c>
      <c r="D195" s="26"/>
      <c r="E195" s="26"/>
      <c r="F195" s="26"/>
    </row>
    <row r="196" spans="2:6" ht="20.25" customHeight="1" x14ac:dyDescent="0.2">
      <c r="B196" s="52" t="s">
        <v>134</v>
      </c>
      <c r="C196" s="26">
        <v>-12024591.460000001</v>
      </c>
      <c r="D196" s="26"/>
      <c r="E196" s="26"/>
      <c r="F196" s="26"/>
    </row>
    <row r="197" spans="2:6" ht="20.25" customHeight="1" x14ac:dyDescent="0.2">
      <c r="B197" s="52" t="s">
        <v>135</v>
      </c>
      <c r="C197" s="26">
        <v>-2152294.1</v>
      </c>
      <c r="D197" s="26"/>
      <c r="E197" s="26"/>
      <c r="F197" s="26"/>
    </row>
    <row r="198" spans="2:6" ht="20.25" customHeight="1" x14ac:dyDescent="0.2">
      <c r="B198" s="52" t="s">
        <v>136</v>
      </c>
      <c r="C198" s="26">
        <v>-1915.65</v>
      </c>
      <c r="D198" s="26"/>
      <c r="E198" s="26"/>
      <c r="F198" s="26"/>
    </row>
    <row r="199" spans="2:6" ht="20.25" customHeight="1" x14ac:dyDescent="0.2">
      <c r="B199" s="52" t="s">
        <v>137</v>
      </c>
      <c r="C199" s="26">
        <v>-6334.22</v>
      </c>
      <c r="D199" s="26"/>
      <c r="E199" s="26"/>
      <c r="F199" s="26"/>
    </row>
    <row r="200" spans="2:6" ht="20.25" customHeight="1" x14ac:dyDescent="0.2">
      <c r="B200" s="52" t="s">
        <v>138</v>
      </c>
      <c r="C200" s="26">
        <v>-106952.98</v>
      </c>
      <c r="D200" s="26"/>
      <c r="E200" s="26"/>
      <c r="F200" s="26"/>
    </row>
    <row r="201" spans="2:6" ht="20.25" customHeight="1" x14ac:dyDescent="0.2">
      <c r="B201" s="52" t="s">
        <v>139</v>
      </c>
      <c r="C201" s="26">
        <v>-270202.44</v>
      </c>
      <c r="D201" s="26"/>
      <c r="E201" s="26"/>
      <c r="F201" s="26"/>
    </row>
    <row r="202" spans="2:6" ht="20.25" customHeight="1" x14ac:dyDescent="0.2">
      <c r="B202" s="52" t="s">
        <v>140</v>
      </c>
      <c r="C202" s="26">
        <v>-587622.01</v>
      </c>
      <c r="D202" s="26"/>
      <c r="E202" s="26"/>
      <c r="F202" s="26"/>
    </row>
    <row r="203" spans="2:6" ht="20.25" customHeight="1" x14ac:dyDescent="0.2">
      <c r="B203" s="52" t="s">
        <v>141</v>
      </c>
      <c r="C203" s="26">
        <v>-800208.69</v>
      </c>
      <c r="D203" s="26"/>
      <c r="E203" s="26"/>
      <c r="F203" s="26"/>
    </row>
    <row r="204" spans="2:6" ht="20.25" customHeight="1" x14ac:dyDescent="0.2">
      <c r="B204" s="52" t="s">
        <v>142</v>
      </c>
      <c r="C204" s="26">
        <v>-4780</v>
      </c>
      <c r="D204" s="26"/>
      <c r="E204" s="26"/>
      <c r="F204" s="26"/>
    </row>
    <row r="205" spans="2:6" ht="20.25" customHeight="1" x14ac:dyDescent="0.2">
      <c r="B205" s="52" t="s">
        <v>143</v>
      </c>
      <c r="C205" s="26">
        <v>-7240</v>
      </c>
      <c r="D205" s="26"/>
      <c r="E205" s="26"/>
      <c r="F205" s="26"/>
    </row>
    <row r="206" spans="2:6" ht="20.25" customHeight="1" x14ac:dyDescent="0.2">
      <c r="B206" s="52" t="s">
        <v>144</v>
      </c>
      <c r="C206" s="26">
        <v>-999586.17</v>
      </c>
      <c r="D206" s="26"/>
      <c r="E206" s="26"/>
      <c r="F206" s="26"/>
    </row>
    <row r="207" spans="2:6" ht="20.25" customHeight="1" x14ac:dyDescent="0.2">
      <c r="B207" s="52" t="s">
        <v>145</v>
      </c>
      <c r="C207" s="26">
        <v>-17935.259999999998</v>
      </c>
      <c r="D207" s="26"/>
      <c r="E207" s="26"/>
      <c r="F207" s="26"/>
    </row>
    <row r="208" spans="2:6" x14ac:dyDescent="0.2">
      <c r="B208" s="25" t="s">
        <v>146</v>
      </c>
      <c r="C208" s="27">
        <f>SUM(C185:C207)</f>
        <v>-60298235.529999986</v>
      </c>
      <c r="D208" s="26"/>
      <c r="E208" s="26"/>
      <c r="F208" s="26"/>
    </row>
    <row r="209" spans="2:6" x14ac:dyDescent="0.2">
      <c r="B209" s="28"/>
      <c r="C209" s="30"/>
      <c r="D209" s="30"/>
      <c r="E209" s="30"/>
      <c r="F209" s="30"/>
    </row>
    <row r="210" spans="2:6" x14ac:dyDescent="0.2">
      <c r="B210" s="69" t="s">
        <v>147</v>
      </c>
      <c r="C210" s="26"/>
      <c r="D210" s="26"/>
      <c r="E210" s="26"/>
      <c r="F210" s="69"/>
    </row>
    <row r="211" spans="2:6" x14ac:dyDescent="0.2">
      <c r="B211" s="28"/>
      <c r="C211" s="30"/>
      <c r="D211" s="30"/>
      <c r="E211" s="30"/>
      <c r="F211" s="30"/>
    </row>
    <row r="212" spans="2:6" ht="16.5" customHeight="1" x14ac:dyDescent="0.2">
      <c r="C212" s="22">
        <f>SUM(C210:C211)</f>
        <v>0</v>
      </c>
      <c r="D212" s="22">
        <f>SUM(D210:D211)</f>
        <v>0</v>
      </c>
      <c r="E212" s="22">
        <f>SUM(E210:E211)</f>
        <v>0</v>
      </c>
      <c r="F212" s="22">
        <f>SUM(F210:F211)</f>
        <v>0</v>
      </c>
    </row>
    <row r="216" spans="2:6" ht="20.25" customHeight="1" x14ac:dyDescent="0.2">
      <c r="B216" s="56" t="s">
        <v>148</v>
      </c>
      <c r="C216" s="57" t="s">
        <v>9</v>
      </c>
      <c r="D216" s="70" t="s">
        <v>149</v>
      </c>
      <c r="E216" s="70" t="s">
        <v>120</v>
      </c>
    </row>
    <row r="217" spans="2:6" x14ac:dyDescent="0.2">
      <c r="B217" s="25" t="s">
        <v>150</v>
      </c>
      <c r="C217" s="71"/>
      <c r="D217" s="72"/>
      <c r="E217" s="73"/>
    </row>
    <row r="218" spans="2:6" x14ac:dyDescent="0.2">
      <c r="B218" s="74"/>
      <c r="C218" s="74"/>
      <c r="D218" s="72"/>
      <c r="E218" s="73"/>
    </row>
    <row r="219" spans="2:6" ht="16.5" customHeight="1" x14ac:dyDescent="0.2">
      <c r="C219" s="75">
        <f>SUM(C217:C218)</f>
        <v>0</v>
      </c>
      <c r="D219" s="76"/>
      <c r="E219" s="77"/>
    </row>
    <row r="222" spans="2:6" ht="27.75" customHeight="1" x14ac:dyDescent="0.2">
      <c r="B222" s="56" t="s">
        <v>151</v>
      </c>
      <c r="C222" s="57" t="s">
        <v>9</v>
      </c>
      <c r="D222" s="70" t="s">
        <v>149</v>
      </c>
      <c r="E222" s="70" t="s">
        <v>120</v>
      </c>
    </row>
    <row r="223" spans="2:6" ht="27.75" customHeight="1" x14ac:dyDescent="0.2">
      <c r="B223" s="78"/>
      <c r="C223" s="79"/>
      <c r="D223" s="80"/>
      <c r="E223" s="80"/>
    </row>
    <row r="224" spans="2:6" ht="27.75" customHeight="1" x14ac:dyDescent="0.2">
      <c r="B224" s="81" t="s">
        <v>152</v>
      </c>
      <c r="C224" s="82">
        <v>-3000</v>
      </c>
      <c r="D224" s="83">
        <v>0</v>
      </c>
      <c r="E224" s="83">
        <v>0</v>
      </c>
    </row>
    <row r="225" spans="2:5" x14ac:dyDescent="0.2">
      <c r="B225" s="25" t="s">
        <v>153</v>
      </c>
      <c r="C225" s="84">
        <f>C224</f>
        <v>-3000</v>
      </c>
      <c r="D225" s="83"/>
      <c r="E225" s="83"/>
    </row>
    <row r="226" spans="2:5" x14ac:dyDescent="0.2">
      <c r="B226" s="71"/>
      <c r="C226" s="71"/>
      <c r="D226" s="73"/>
      <c r="E226" s="73"/>
    </row>
    <row r="227" spans="2:5" x14ac:dyDescent="0.2">
      <c r="B227" s="74"/>
      <c r="C227" s="74"/>
      <c r="D227" s="85"/>
      <c r="E227" s="85"/>
    </row>
    <row r="228" spans="2:5" ht="15" customHeight="1" x14ac:dyDescent="0.2">
      <c r="C228" s="31">
        <f>C225</f>
        <v>-3000</v>
      </c>
      <c r="D228" s="76"/>
      <c r="E228" s="77"/>
    </row>
    <row r="229" spans="2:5" x14ac:dyDescent="0.2">
      <c r="B229" s="55"/>
    </row>
    <row r="231" spans="2:5" ht="24" customHeight="1" x14ac:dyDescent="0.2">
      <c r="B231" s="56" t="s">
        <v>154</v>
      </c>
      <c r="C231" s="57" t="s">
        <v>9</v>
      </c>
      <c r="D231" s="22" t="s">
        <v>149</v>
      </c>
      <c r="E231" s="22" t="s">
        <v>120</v>
      </c>
    </row>
    <row r="232" spans="2:5" x14ac:dyDescent="0.2">
      <c r="B232" s="86" t="s">
        <v>155</v>
      </c>
      <c r="C232" s="87"/>
      <c r="D232" s="88"/>
      <c r="E232" s="89"/>
    </row>
    <row r="233" spans="2:5" x14ac:dyDescent="0.2">
      <c r="B233" s="90"/>
      <c r="C233" s="71"/>
      <c r="D233" s="72"/>
      <c r="E233" s="73"/>
    </row>
    <row r="234" spans="2:5" x14ac:dyDescent="0.2">
      <c r="B234" s="91"/>
      <c r="C234" s="74"/>
      <c r="D234" s="92"/>
      <c r="E234" s="85"/>
    </row>
    <row r="235" spans="2:5" ht="16.5" customHeight="1" x14ac:dyDescent="0.2">
      <c r="C235" s="22">
        <f>SUM(C233:C234)</f>
        <v>0</v>
      </c>
      <c r="D235" s="76"/>
      <c r="E235" s="77"/>
    </row>
    <row r="238" spans="2:5" ht="24" customHeight="1" x14ac:dyDescent="0.2">
      <c r="B238" s="56" t="s">
        <v>156</v>
      </c>
      <c r="C238" s="57" t="s">
        <v>9</v>
      </c>
      <c r="D238" s="70" t="s">
        <v>149</v>
      </c>
      <c r="E238" s="70" t="s">
        <v>44</v>
      </c>
    </row>
    <row r="239" spans="2:5" x14ac:dyDescent="0.2">
      <c r="B239" s="86" t="s">
        <v>157</v>
      </c>
      <c r="C239" s="24"/>
      <c r="D239" s="24">
        <v>0</v>
      </c>
      <c r="E239" s="24">
        <v>0</v>
      </c>
    </row>
    <row r="240" spans="2:5" x14ac:dyDescent="0.2">
      <c r="B240" s="25"/>
      <c r="C240" s="26"/>
      <c r="D240" s="26">
        <v>0</v>
      </c>
      <c r="E240" s="26">
        <v>0</v>
      </c>
    </row>
    <row r="241" spans="2:5" x14ac:dyDescent="0.2">
      <c r="B241" s="28"/>
      <c r="C241" s="93"/>
      <c r="D241" s="93">
        <v>0</v>
      </c>
      <c r="E241" s="93">
        <v>0</v>
      </c>
    </row>
    <row r="242" spans="2:5" ht="18.75" customHeight="1" x14ac:dyDescent="0.2">
      <c r="C242" s="22">
        <f>SUM(C240:C241)</f>
        <v>0</v>
      </c>
      <c r="D242" s="76"/>
      <c r="E242" s="77"/>
    </row>
    <row r="246" spans="2:5" x14ac:dyDescent="0.2">
      <c r="B246" s="15" t="s">
        <v>158</v>
      </c>
    </row>
    <row r="247" spans="2:5" x14ac:dyDescent="0.2">
      <c r="B247" s="15"/>
    </row>
    <row r="248" spans="2:5" x14ac:dyDescent="0.2">
      <c r="B248" s="15" t="s">
        <v>159</v>
      </c>
    </row>
    <row r="250" spans="2:5" ht="24" customHeight="1" x14ac:dyDescent="0.2">
      <c r="B250" s="94" t="s">
        <v>160</v>
      </c>
      <c r="C250" s="95" t="s">
        <v>9</v>
      </c>
      <c r="D250" s="22" t="s">
        <v>161</v>
      </c>
      <c r="E250" s="22" t="s">
        <v>44</v>
      </c>
    </row>
    <row r="251" spans="2:5" x14ac:dyDescent="0.2">
      <c r="B251" s="23" t="s">
        <v>162</v>
      </c>
      <c r="C251" s="24">
        <v>45546</v>
      </c>
      <c r="D251" s="24">
        <v>0</v>
      </c>
      <c r="E251" s="24">
        <v>0</v>
      </c>
    </row>
    <row r="252" spans="2:5" x14ac:dyDescent="0.2">
      <c r="B252" s="25" t="s">
        <v>163</v>
      </c>
      <c r="C252" s="26">
        <v>45546</v>
      </c>
      <c r="D252" s="26">
        <v>0</v>
      </c>
      <c r="E252" s="26">
        <v>0</v>
      </c>
    </row>
    <row r="253" spans="2:5" x14ac:dyDescent="0.2">
      <c r="B253" s="25" t="s">
        <v>164</v>
      </c>
      <c r="C253" s="26">
        <v>45546</v>
      </c>
      <c r="D253" s="26">
        <v>0</v>
      </c>
      <c r="E253" s="26">
        <v>0</v>
      </c>
    </row>
    <row r="254" spans="2:5" x14ac:dyDescent="0.2">
      <c r="B254" s="25" t="s">
        <v>165</v>
      </c>
      <c r="C254" s="26">
        <v>23189353.25</v>
      </c>
      <c r="D254" s="26">
        <v>0</v>
      </c>
      <c r="E254" s="26">
        <v>0</v>
      </c>
    </row>
    <row r="255" spans="2:5" x14ac:dyDescent="0.2">
      <c r="B255" s="25" t="s">
        <v>166</v>
      </c>
      <c r="C255" s="26">
        <v>5888606</v>
      </c>
      <c r="D255" s="26">
        <v>0</v>
      </c>
      <c r="E255" s="26">
        <v>0</v>
      </c>
    </row>
    <row r="256" spans="2:5" x14ac:dyDescent="0.2">
      <c r="B256" s="25" t="s">
        <v>167</v>
      </c>
      <c r="C256" s="26">
        <v>145249</v>
      </c>
      <c r="D256" s="26">
        <v>0</v>
      </c>
      <c r="E256" s="26">
        <v>0</v>
      </c>
    </row>
    <row r="257" spans="2:5" x14ac:dyDescent="0.2">
      <c r="B257" s="25" t="s">
        <v>168</v>
      </c>
      <c r="C257" s="26">
        <v>29223208.25</v>
      </c>
      <c r="D257" s="26">
        <v>0</v>
      </c>
      <c r="E257" s="26">
        <v>0</v>
      </c>
    </row>
    <row r="258" spans="2:5" x14ac:dyDescent="0.2">
      <c r="B258" s="25" t="s">
        <v>169</v>
      </c>
      <c r="C258" s="26">
        <v>29223208.25</v>
      </c>
      <c r="D258" s="26">
        <v>0</v>
      </c>
      <c r="E258" s="26">
        <v>0</v>
      </c>
    </row>
    <row r="259" spans="2:5" x14ac:dyDescent="0.2">
      <c r="B259" s="25" t="s">
        <v>170</v>
      </c>
      <c r="C259" s="26">
        <v>7989.39</v>
      </c>
      <c r="D259" s="26">
        <v>0</v>
      </c>
      <c r="E259" s="26">
        <v>0</v>
      </c>
    </row>
    <row r="260" spans="2:5" x14ac:dyDescent="0.2">
      <c r="B260" s="25" t="s">
        <v>171</v>
      </c>
      <c r="C260" s="26">
        <v>7989.39</v>
      </c>
      <c r="D260" s="26">
        <v>0</v>
      </c>
      <c r="E260" s="26">
        <v>0</v>
      </c>
    </row>
    <row r="261" spans="2:5" x14ac:dyDescent="0.2">
      <c r="B261" s="25" t="s">
        <v>172</v>
      </c>
      <c r="C261" s="26">
        <v>14619.26</v>
      </c>
      <c r="D261" s="26">
        <v>0</v>
      </c>
      <c r="E261" s="26">
        <v>0</v>
      </c>
    </row>
    <row r="262" spans="2:5" x14ac:dyDescent="0.2">
      <c r="B262" s="25" t="s">
        <v>173</v>
      </c>
      <c r="C262" s="26">
        <v>59092.800000000003</v>
      </c>
      <c r="D262" s="26">
        <v>0</v>
      </c>
      <c r="E262" s="26">
        <v>0</v>
      </c>
    </row>
    <row r="263" spans="2:5" x14ac:dyDescent="0.2">
      <c r="B263" s="25" t="s">
        <v>174</v>
      </c>
      <c r="C263" s="26">
        <v>1373593</v>
      </c>
      <c r="D263" s="26">
        <v>0</v>
      </c>
      <c r="E263" s="26">
        <v>0</v>
      </c>
    </row>
    <row r="264" spans="2:5" x14ac:dyDescent="0.2">
      <c r="B264" s="25" t="s">
        <v>175</v>
      </c>
      <c r="C264" s="26">
        <v>1447305.06</v>
      </c>
      <c r="D264" s="26">
        <v>0</v>
      </c>
      <c r="E264" s="26">
        <v>0</v>
      </c>
    </row>
    <row r="265" spans="2:5" x14ac:dyDescent="0.2">
      <c r="B265" s="25" t="s">
        <v>176</v>
      </c>
      <c r="C265" s="26">
        <v>1455294.45</v>
      </c>
      <c r="D265" s="26">
        <v>0</v>
      </c>
      <c r="E265" s="26">
        <v>0</v>
      </c>
    </row>
    <row r="266" spans="2:5" x14ac:dyDescent="0.2">
      <c r="B266" s="25" t="s">
        <v>177</v>
      </c>
      <c r="C266" s="26">
        <v>30724048.699999999</v>
      </c>
      <c r="D266" s="26"/>
      <c r="E266" s="26"/>
    </row>
    <row r="267" spans="2:5" x14ac:dyDescent="0.2">
      <c r="B267" s="25"/>
      <c r="C267" s="26"/>
      <c r="D267" s="26"/>
      <c r="E267" s="26"/>
    </row>
    <row r="268" spans="2:5" x14ac:dyDescent="0.2">
      <c r="B268" s="25" t="s">
        <v>178</v>
      </c>
      <c r="C268" s="26">
        <v>82148675</v>
      </c>
      <c r="D268" s="26">
        <v>0</v>
      </c>
      <c r="E268" s="26">
        <v>0</v>
      </c>
    </row>
    <row r="269" spans="2:5" x14ac:dyDescent="0.2">
      <c r="B269" s="25" t="s">
        <v>179</v>
      </c>
      <c r="C269" s="26">
        <v>840452</v>
      </c>
      <c r="D269" s="26">
        <v>0</v>
      </c>
      <c r="E269" s="26">
        <v>0</v>
      </c>
    </row>
    <row r="270" spans="2:5" x14ac:dyDescent="0.2">
      <c r="B270" s="25" t="s">
        <v>180</v>
      </c>
      <c r="C270" s="26">
        <v>4323766</v>
      </c>
      <c r="D270" s="26">
        <v>0</v>
      </c>
      <c r="E270" s="26">
        <v>0</v>
      </c>
    </row>
    <row r="271" spans="2:5" x14ac:dyDescent="0.2">
      <c r="B271" s="25" t="s">
        <v>181</v>
      </c>
      <c r="C271" s="26">
        <v>87312893</v>
      </c>
      <c r="D271" s="26">
        <v>0</v>
      </c>
      <c r="E271" s="26">
        <v>0</v>
      </c>
    </row>
    <row r="272" spans="2:5" x14ac:dyDescent="0.2">
      <c r="B272" s="25" t="s">
        <v>182</v>
      </c>
      <c r="C272" s="26">
        <v>87312893</v>
      </c>
      <c r="D272" s="26">
        <v>0</v>
      </c>
      <c r="E272" s="26">
        <v>0</v>
      </c>
    </row>
    <row r="273" spans="2:5" ht="25.5" x14ac:dyDescent="0.2">
      <c r="B273" s="69" t="s">
        <v>183</v>
      </c>
      <c r="C273" s="26">
        <f>C272</f>
        <v>87312893</v>
      </c>
      <c r="D273" s="26"/>
      <c r="E273" s="26"/>
    </row>
    <row r="274" spans="2:5" x14ac:dyDescent="0.2">
      <c r="B274" s="28"/>
      <c r="C274" s="30"/>
      <c r="D274" s="30"/>
      <c r="E274" s="30"/>
    </row>
    <row r="275" spans="2:5" ht="15.75" customHeight="1" x14ac:dyDescent="0.2">
      <c r="C275" s="31">
        <f>+C273+C266</f>
        <v>118036941.7</v>
      </c>
      <c r="D275" s="76"/>
      <c r="E275" s="77"/>
    </row>
    <row r="278" spans="2:5" ht="24.75" customHeight="1" x14ac:dyDescent="0.2">
      <c r="B278" s="94" t="s">
        <v>184</v>
      </c>
      <c r="C278" s="95" t="s">
        <v>9</v>
      </c>
      <c r="D278" s="22" t="s">
        <v>161</v>
      </c>
      <c r="E278" s="22" t="s">
        <v>44</v>
      </c>
    </row>
    <row r="279" spans="2:5" x14ac:dyDescent="0.2">
      <c r="B279" s="96" t="s">
        <v>185</v>
      </c>
      <c r="C279" s="97">
        <v>903364.45</v>
      </c>
      <c r="D279" s="98">
        <v>0</v>
      </c>
      <c r="E279" s="98">
        <v>0</v>
      </c>
    </row>
    <row r="280" spans="2:5" x14ac:dyDescent="0.2">
      <c r="B280" s="25" t="s">
        <v>186</v>
      </c>
      <c r="C280" s="26">
        <v>903364.45</v>
      </c>
      <c r="D280" s="26">
        <v>0</v>
      </c>
      <c r="E280" s="26">
        <v>0</v>
      </c>
    </row>
    <row r="281" spans="2:5" ht="25.5" x14ac:dyDescent="0.2">
      <c r="B281" s="69" t="s">
        <v>187</v>
      </c>
      <c r="C281" s="40">
        <f>C280</f>
        <v>903364.45</v>
      </c>
      <c r="D281" s="26"/>
      <c r="E281" s="26"/>
    </row>
    <row r="282" spans="2:5" x14ac:dyDescent="0.2">
      <c r="B282" s="28"/>
      <c r="C282" s="30"/>
      <c r="D282" s="30"/>
      <c r="E282" s="30"/>
    </row>
    <row r="283" spans="2:5" ht="16.5" customHeight="1" x14ac:dyDescent="0.2">
      <c r="C283" s="22">
        <f>SUM(C281:C282)</f>
        <v>903364.45</v>
      </c>
      <c r="D283" s="76"/>
      <c r="E283" s="77"/>
    </row>
    <row r="287" spans="2:5" x14ac:dyDescent="0.2">
      <c r="B287" s="15" t="s">
        <v>188</v>
      </c>
    </row>
    <row r="289" spans="2:5" ht="26.25" customHeight="1" x14ac:dyDescent="0.2">
      <c r="B289" s="94" t="s">
        <v>189</v>
      </c>
      <c r="C289" s="95" t="s">
        <v>9</v>
      </c>
      <c r="D289" s="22" t="s">
        <v>190</v>
      </c>
      <c r="E289" s="22" t="s">
        <v>191</v>
      </c>
    </row>
    <row r="290" spans="2:5" x14ac:dyDescent="0.2">
      <c r="B290" s="99" t="s">
        <v>192</v>
      </c>
      <c r="C290" s="24">
        <v>29575026.199999999</v>
      </c>
      <c r="D290" s="24">
        <v>69.842699999999994</v>
      </c>
      <c r="E290" s="24">
        <v>0</v>
      </c>
    </row>
    <row r="291" spans="2:5" x14ac:dyDescent="0.2">
      <c r="B291" s="52" t="s">
        <v>193</v>
      </c>
      <c r="C291" s="26">
        <v>5170441.05</v>
      </c>
      <c r="D291" s="26">
        <v>12.2102</v>
      </c>
      <c r="E291" s="26">
        <v>0</v>
      </c>
    </row>
    <row r="292" spans="2:5" x14ac:dyDescent="0.2">
      <c r="B292" s="52" t="s">
        <v>194</v>
      </c>
      <c r="C292" s="26">
        <v>2167396.44</v>
      </c>
      <c r="D292" s="26">
        <v>5.1184000000000003</v>
      </c>
      <c r="E292" s="26">
        <v>0</v>
      </c>
    </row>
    <row r="293" spans="2:5" x14ac:dyDescent="0.2">
      <c r="B293" s="52" t="s">
        <v>195</v>
      </c>
      <c r="C293" s="26">
        <v>866771.74</v>
      </c>
      <c r="D293" s="26">
        <v>2.0468999999999999</v>
      </c>
      <c r="E293" s="26">
        <v>0</v>
      </c>
    </row>
    <row r="294" spans="2:5" x14ac:dyDescent="0.2">
      <c r="B294" s="52" t="s">
        <v>196</v>
      </c>
      <c r="C294" s="26">
        <v>1765107.8</v>
      </c>
      <c r="D294" s="26">
        <v>4.1684000000000001</v>
      </c>
      <c r="E294" s="26">
        <v>0</v>
      </c>
    </row>
    <row r="295" spans="2:5" x14ac:dyDescent="0.2">
      <c r="B295" s="52" t="s">
        <v>197</v>
      </c>
      <c r="C295" s="26">
        <v>1210207.8999999999</v>
      </c>
      <c r="D295" s="26">
        <v>2.8580000000000001</v>
      </c>
      <c r="E295" s="26">
        <v>0</v>
      </c>
    </row>
    <row r="296" spans="2:5" x14ac:dyDescent="0.2">
      <c r="B296" s="52" t="s">
        <v>198</v>
      </c>
      <c r="C296" s="26">
        <v>473</v>
      </c>
      <c r="D296" s="26">
        <v>1.1000000000000001E-3</v>
      </c>
      <c r="E296" s="26">
        <v>0</v>
      </c>
    </row>
    <row r="297" spans="2:5" x14ac:dyDescent="0.2">
      <c r="B297" s="52" t="s">
        <v>199</v>
      </c>
      <c r="C297" s="26">
        <v>204</v>
      </c>
      <c r="D297" s="26">
        <v>5.0000000000000001E-4</v>
      </c>
      <c r="E297" s="26">
        <v>0</v>
      </c>
    </row>
    <row r="298" spans="2:5" x14ac:dyDescent="0.2">
      <c r="B298" s="52" t="s">
        <v>200</v>
      </c>
      <c r="C298" s="26">
        <v>79316.460000000006</v>
      </c>
      <c r="D298" s="26">
        <v>0.18729999999999999</v>
      </c>
      <c r="E298" s="26">
        <v>0</v>
      </c>
    </row>
    <row r="299" spans="2:5" x14ac:dyDescent="0.2">
      <c r="B299" s="52" t="s">
        <v>201</v>
      </c>
      <c r="C299" s="26">
        <v>556.79999999999995</v>
      </c>
      <c r="D299" s="26">
        <v>1.2999999999999999E-3</v>
      </c>
      <c r="E299" s="26">
        <v>0</v>
      </c>
    </row>
    <row r="300" spans="2:5" x14ac:dyDescent="0.2">
      <c r="B300" s="52" t="s">
        <v>202</v>
      </c>
      <c r="C300" s="26">
        <v>1517.5</v>
      </c>
      <c r="D300" s="26">
        <v>3.5999999999999999E-3</v>
      </c>
      <c r="E300" s="26">
        <v>0</v>
      </c>
    </row>
    <row r="301" spans="2:5" x14ac:dyDescent="0.2">
      <c r="B301" s="52" t="s">
        <v>203</v>
      </c>
      <c r="C301" s="26">
        <v>10646</v>
      </c>
      <c r="D301" s="26">
        <v>2.5100000000000001E-2</v>
      </c>
      <c r="E301" s="26">
        <v>0</v>
      </c>
    </row>
    <row r="302" spans="2:5" x14ac:dyDescent="0.2">
      <c r="B302" s="52" t="s">
        <v>204</v>
      </c>
      <c r="C302" s="26">
        <v>2406.62</v>
      </c>
      <c r="D302" s="26">
        <v>5.7000000000000002E-3</v>
      </c>
      <c r="E302" s="26">
        <v>0</v>
      </c>
    </row>
    <row r="303" spans="2:5" x14ac:dyDescent="0.2">
      <c r="B303" s="52" t="s">
        <v>205</v>
      </c>
      <c r="C303" s="26">
        <v>50534.78</v>
      </c>
      <c r="D303" s="26">
        <v>0.1193</v>
      </c>
      <c r="E303" s="26">
        <v>0</v>
      </c>
    </row>
    <row r="304" spans="2:5" x14ac:dyDescent="0.2">
      <c r="B304" s="52" t="s">
        <v>206</v>
      </c>
      <c r="C304" s="26">
        <v>85624.35</v>
      </c>
      <c r="D304" s="26">
        <v>0.20219999999999999</v>
      </c>
      <c r="E304" s="26">
        <v>0</v>
      </c>
    </row>
    <row r="305" spans="2:5" x14ac:dyDescent="0.2">
      <c r="B305" s="52" t="s">
        <v>207</v>
      </c>
      <c r="C305" s="26">
        <v>57</v>
      </c>
      <c r="D305" s="26">
        <v>1E-4</v>
      </c>
      <c r="E305" s="26">
        <v>0</v>
      </c>
    </row>
    <row r="306" spans="2:5" x14ac:dyDescent="0.2">
      <c r="B306" s="52" t="s">
        <v>208</v>
      </c>
      <c r="C306" s="26">
        <v>229512</v>
      </c>
      <c r="D306" s="26">
        <v>0.54200000000000004</v>
      </c>
      <c r="E306" s="26">
        <v>0</v>
      </c>
    </row>
    <row r="307" spans="2:5" x14ac:dyDescent="0.2">
      <c r="B307" s="52" t="s">
        <v>209</v>
      </c>
      <c r="C307" s="26">
        <v>347727.8</v>
      </c>
      <c r="D307" s="26">
        <v>0.82120000000000004</v>
      </c>
      <c r="E307" s="26">
        <v>0</v>
      </c>
    </row>
    <row r="308" spans="2:5" x14ac:dyDescent="0.2">
      <c r="B308" s="52" t="s">
        <v>210</v>
      </c>
      <c r="C308" s="26">
        <v>27767.21</v>
      </c>
      <c r="D308" s="26">
        <v>6.5600000000000006E-2</v>
      </c>
      <c r="E308" s="26">
        <v>0</v>
      </c>
    </row>
    <row r="309" spans="2:5" x14ac:dyDescent="0.2">
      <c r="B309" s="52" t="s">
        <v>211</v>
      </c>
      <c r="C309" s="26">
        <v>38915</v>
      </c>
      <c r="D309" s="26">
        <v>9.1899999999999996E-2</v>
      </c>
      <c r="E309" s="26">
        <v>0</v>
      </c>
    </row>
    <row r="310" spans="2:5" x14ac:dyDescent="0.2">
      <c r="B310" s="52" t="s">
        <v>212</v>
      </c>
      <c r="C310" s="26">
        <v>66880.47</v>
      </c>
      <c r="D310" s="26">
        <v>0.15790000000000001</v>
      </c>
      <c r="E310" s="26">
        <v>0</v>
      </c>
    </row>
    <row r="311" spans="2:5" x14ac:dyDescent="0.2">
      <c r="B311" s="52" t="s">
        <v>213</v>
      </c>
      <c r="C311" s="26">
        <v>4669.9799999999996</v>
      </c>
      <c r="D311" s="26">
        <v>1.0999999999999999E-2</v>
      </c>
      <c r="E311" s="26">
        <v>0</v>
      </c>
    </row>
    <row r="312" spans="2:5" x14ac:dyDescent="0.2">
      <c r="B312" s="52" t="s">
        <v>214</v>
      </c>
      <c r="C312" s="26">
        <v>51930.09</v>
      </c>
      <c r="D312" s="26">
        <v>0.1226</v>
      </c>
      <c r="E312" s="26">
        <v>0</v>
      </c>
    </row>
    <row r="313" spans="2:5" x14ac:dyDescent="0.2">
      <c r="B313" s="52" t="s">
        <v>215</v>
      </c>
      <c r="C313" s="26">
        <v>591499.68000000005</v>
      </c>
      <c r="D313" s="26">
        <v>1.3969</v>
      </c>
      <c r="E313" s="26">
        <v>0</v>
      </c>
    </row>
    <row r="314" spans="2:5" x14ac:dyDescent="0.2">
      <c r="B314" s="52" t="s">
        <v>216</v>
      </c>
      <c r="C314" s="26">
        <v>0.76</v>
      </c>
      <c r="D314" s="26">
        <v>0</v>
      </c>
      <c r="E314" s="26">
        <v>0</v>
      </c>
    </row>
    <row r="315" spans="2:5" x14ac:dyDescent="0.2">
      <c r="B315" s="25" t="s">
        <v>217</v>
      </c>
      <c r="C315" s="26">
        <f>SUM(C290:C314)</f>
        <v>42345190.629999988</v>
      </c>
      <c r="D315" s="26">
        <f>SUM(D290:D314)</f>
        <v>99.999899999999997</v>
      </c>
      <c r="E315" s="26">
        <f>SUM(E290:E314)</f>
        <v>0</v>
      </c>
    </row>
    <row r="316" spans="2:5" x14ac:dyDescent="0.2">
      <c r="B316" s="28"/>
      <c r="C316" s="30"/>
      <c r="D316" s="30"/>
      <c r="E316" s="30">
        <v>0</v>
      </c>
    </row>
    <row r="317" spans="2:5" ht="15.75" customHeight="1" x14ac:dyDescent="0.2">
      <c r="C317" s="22">
        <f>SUM(C315:C316)</f>
        <v>42345190.629999988</v>
      </c>
      <c r="D317" s="22">
        <f>SUM(D315:D316)</f>
        <v>99.999899999999997</v>
      </c>
      <c r="E317" s="22"/>
    </row>
    <row r="321" spans="2:7" x14ac:dyDescent="0.2">
      <c r="B321" s="15" t="s">
        <v>218</v>
      </c>
    </row>
    <row r="323" spans="2:7" ht="28.5" customHeight="1" x14ac:dyDescent="0.2">
      <c r="B323" s="56" t="s">
        <v>219</v>
      </c>
      <c r="C323" s="57" t="s">
        <v>53</v>
      </c>
      <c r="D323" s="70" t="s">
        <v>54</v>
      </c>
      <c r="E323" s="70" t="s">
        <v>220</v>
      </c>
      <c r="F323" s="100" t="s">
        <v>10</v>
      </c>
      <c r="G323" s="57" t="s">
        <v>149</v>
      </c>
    </row>
    <row r="324" spans="2:7" x14ac:dyDescent="0.2">
      <c r="B324" s="101" t="s">
        <v>221</v>
      </c>
      <c r="C324" s="24">
        <v>350264456.56</v>
      </c>
      <c r="D324" s="24">
        <v>350264456.56</v>
      </c>
      <c r="E324" s="24">
        <v>0</v>
      </c>
      <c r="F324" s="24">
        <v>0</v>
      </c>
      <c r="G324" s="102">
        <v>0</v>
      </c>
    </row>
    <row r="325" spans="2:7" x14ac:dyDescent="0.2">
      <c r="B325" s="103" t="s">
        <v>222</v>
      </c>
      <c r="C325" s="26">
        <v>16763014.789999999</v>
      </c>
      <c r="D325" s="26">
        <v>16763014.789999999</v>
      </c>
      <c r="E325" s="26">
        <v>0</v>
      </c>
      <c r="F325" s="26">
        <v>0</v>
      </c>
      <c r="G325" s="40">
        <v>0</v>
      </c>
    </row>
    <row r="326" spans="2:7" x14ac:dyDescent="0.2">
      <c r="B326" s="103" t="s">
        <v>223</v>
      </c>
      <c r="C326" s="26">
        <v>48117168</v>
      </c>
      <c r="D326" s="26">
        <v>48117168</v>
      </c>
      <c r="E326" s="26">
        <v>0</v>
      </c>
      <c r="F326" s="26">
        <v>0</v>
      </c>
      <c r="G326" s="40">
        <v>0</v>
      </c>
    </row>
    <row r="327" spans="2:7" x14ac:dyDescent="0.2">
      <c r="B327" s="103" t="s">
        <v>224</v>
      </c>
      <c r="C327" s="26">
        <v>2886339.19</v>
      </c>
      <c r="D327" s="26">
        <v>2886339.19</v>
      </c>
      <c r="E327" s="26">
        <v>0</v>
      </c>
      <c r="F327" s="26">
        <v>0</v>
      </c>
      <c r="G327" s="40">
        <v>0</v>
      </c>
    </row>
    <row r="328" spans="2:7" x14ac:dyDescent="0.2">
      <c r="B328" s="103" t="s">
        <v>225</v>
      </c>
      <c r="C328" s="26">
        <v>5195433</v>
      </c>
      <c r="D328" s="26">
        <v>0</v>
      </c>
      <c r="E328" s="26">
        <v>5195433</v>
      </c>
      <c r="F328" s="26">
        <v>0</v>
      </c>
      <c r="G328" s="40">
        <v>0</v>
      </c>
    </row>
    <row r="329" spans="2:7" x14ac:dyDescent="0.2">
      <c r="B329" s="103" t="s">
        <v>226</v>
      </c>
      <c r="C329" s="26">
        <v>4258244.17</v>
      </c>
      <c r="D329" s="26">
        <v>0</v>
      </c>
      <c r="E329" s="26">
        <v>4258244.17</v>
      </c>
      <c r="F329" s="26">
        <v>0</v>
      </c>
      <c r="G329" s="40">
        <v>0</v>
      </c>
    </row>
    <row r="330" spans="2:7" x14ac:dyDescent="0.2">
      <c r="B330" s="103" t="s">
        <v>227</v>
      </c>
      <c r="C330" s="26">
        <v>5493.72</v>
      </c>
      <c r="D330" s="26">
        <v>0</v>
      </c>
      <c r="E330" s="26">
        <v>5493.72</v>
      </c>
      <c r="F330" s="26">
        <v>0</v>
      </c>
      <c r="G330" s="40">
        <v>0</v>
      </c>
    </row>
    <row r="331" spans="2:7" x14ac:dyDescent="0.2">
      <c r="B331" s="103" t="s">
        <v>228</v>
      </c>
      <c r="C331" s="26">
        <v>450643.29</v>
      </c>
      <c r="D331" s="26">
        <v>0</v>
      </c>
      <c r="E331" s="26">
        <v>450643.29</v>
      </c>
      <c r="F331" s="26">
        <v>0</v>
      </c>
      <c r="G331" s="40">
        <v>0</v>
      </c>
    </row>
    <row r="332" spans="2:7" x14ac:dyDescent="0.2">
      <c r="B332" s="103" t="s">
        <v>229</v>
      </c>
      <c r="C332" s="26">
        <v>3031646.5</v>
      </c>
      <c r="D332" s="26">
        <v>0</v>
      </c>
      <c r="E332" s="26">
        <v>3031646.5</v>
      </c>
      <c r="F332" s="26">
        <v>0</v>
      </c>
      <c r="G332" s="40">
        <v>0</v>
      </c>
    </row>
    <row r="333" spans="2:7" x14ac:dyDescent="0.2">
      <c r="B333" s="103" t="s">
        <v>230</v>
      </c>
      <c r="C333" s="26">
        <v>9261439.1300000008</v>
      </c>
      <c r="D333" s="26">
        <v>9266932.8499999996</v>
      </c>
      <c r="E333" s="26">
        <v>-5493.72</v>
      </c>
      <c r="F333" s="26">
        <v>0</v>
      </c>
      <c r="G333" s="40">
        <v>0</v>
      </c>
    </row>
    <row r="334" spans="2:7" x14ac:dyDescent="0.2">
      <c r="B334" s="103" t="s">
        <v>231</v>
      </c>
      <c r="C334" s="26">
        <v>1993242.5</v>
      </c>
      <c r="D334" s="26">
        <v>2443885.79</v>
      </c>
      <c r="E334" s="26">
        <v>-450643.29</v>
      </c>
      <c r="F334" s="26">
        <v>0</v>
      </c>
      <c r="G334" s="40">
        <v>0</v>
      </c>
    </row>
    <row r="335" spans="2:7" x14ac:dyDescent="0.2">
      <c r="B335" s="103" t="s">
        <v>232</v>
      </c>
      <c r="C335" s="26">
        <v>94412767.659999996</v>
      </c>
      <c r="D335" s="26">
        <v>94412767.659999996</v>
      </c>
      <c r="E335" s="26">
        <v>0</v>
      </c>
      <c r="F335" s="26">
        <v>0</v>
      </c>
      <c r="G335" s="40">
        <v>0</v>
      </c>
    </row>
    <row r="336" spans="2:7" x14ac:dyDescent="0.2">
      <c r="B336" s="103" t="s">
        <v>233</v>
      </c>
      <c r="C336" s="26">
        <v>12390599.550000001</v>
      </c>
      <c r="D336" s="26">
        <v>17586032.550000001</v>
      </c>
      <c r="E336" s="26">
        <v>-5195433</v>
      </c>
      <c r="F336" s="26">
        <v>0</v>
      </c>
      <c r="G336" s="40">
        <v>0</v>
      </c>
    </row>
    <row r="337" spans="2:7" x14ac:dyDescent="0.2">
      <c r="B337" s="103" t="s">
        <v>234</v>
      </c>
      <c r="C337" s="26">
        <v>166168264.84999999</v>
      </c>
      <c r="D337" s="26">
        <v>170426509.02000001</v>
      </c>
      <c r="E337" s="26">
        <v>-4258244.17</v>
      </c>
      <c r="F337" s="26">
        <v>0</v>
      </c>
      <c r="G337" s="40">
        <v>0</v>
      </c>
    </row>
    <row r="338" spans="2:7" x14ac:dyDescent="0.2">
      <c r="B338" s="103" t="s">
        <v>235</v>
      </c>
      <c r="C338" s="26">
        <v>1469719.34</v>
      </c>
      <c r="D338" s="26">
        <v>4501365.84</v>
      </c>
      <c r="E338" s="26">
        <v>-3031646.5</v>
      </c>
      <c r="F338" s="26">
        <v>0</v>
      </c>
      <c r="G338" s="40">
        <v>0</v>
      </c>
    </row>
    <row r="339" spans="2:7" x14ac:dyDescent="0.2">
      <c r="B339" s="41" t="s">
        <v>236</v>
      </c>
      <c r="C339" s="29">
        <f>SUM(C324:C338)</f>
        <v>716668472.25000012</v>
      </c>
      <c r="D339" s="29">
        <f>SUM(D324:D338)</f>
        <v>716668472.25</v>
      </c>
      <c r="E339" s="29">
        <f>SUM(E324:E338)</f>
        <v>0</v>
      </c>
      <c r="F339" s="29">
        <f>SUM(F324:F338)</f>
        <v>0</v>
      </c>
      <c r="G339" s="29">
        <f>SUM(G324:G338)</f>
        <v>0</v>
      </c>
    </row>
    <row r="340" spans="2:7" ht="19.5" customHeight="1" x14ac:dyDescent="0.2">
      <c r="C340" s="22">
        <f>SUM(C339:C339)</f>
        <v>716668472.25000012</v>
      </c>
      <c r="D340" s="22">
        <f>SUM(D339:D339)</f>
        <v>716668472.25</v>
      </c>
      <c r="E340" s="48"/>
      <c r="F340" s="104"/>
      <c r="G340" s="49"/>
    </row>
    <row r="344" spans="2:7" ht="27" customHeight="1" x14ac:dyDescent="0.2">
      <c r="B344" s="94" t="s">
        <v>237</v>
      </c>
      <c r="C344" s="95" t="s">
        <v>53</v>
      </c>
      <c r="D344" s="22" t="s">
        <v>54</v>
      </c>
      <c r="E344" s="22" t="s">
        <v>220</v>
      </c>
      <c r="F344" s="105" t="s">
        <v>149</v>
      </c>
      <c r="G344"/>
    </row>
    <row r="345" spans="2:7" x14ac:dyDescent="0.2">
      <c r="B345" s="101" t="s">
        <v>238</v>
      </c>
      <c r="C345" s="24">
        <v>1146249.99</v>
      </c>
      <c r="D345" s="24">
        <v>76595115.519999996</v>
      </c>
      <c r="E345" s="24">
        <v>75448865.530000001</v>
      </c>
      <c r="F345" s="24">
        <v>0</v>
      </c>
      <c r="G345"/>
    </row>
    <row r="346" spans="2:7" x14ac:dyDescent="0.2">
      <c r="B346" s="103" t="s">
        <v>239</v>
      </c>
      <c r="C346" s="26">
        <v>-14716157.74</v>
      </c>
      <c r="D346" s="26">
        <v>-14716157.74</v>
      </c>
      <c r="E346" s="26">
        <v>0</v>
      </c>
      <c r="F346" s="26">
        <v>0</v>
      </c>
      <c r="G346"/>
    </row>
    <row r="347" spans="2:7" x14ac:dyDescent="0.2">
      <c r="B347" s="103" t="s">
        <v>240</v>
      </c>
      <c r="C347" s="26">
        <v>-30353190.07</v>
      </c>
      <c r="D347" s="26">
        <v>-30353190.07</v>
      </c>
      <c r="E347" s="26">
        <v>0</v>
      </c>
      <c r="F347" s="26">
        <v>0</v>
      </c>
      <c r="G347"/>
    </row>
    <row r="348" spans="2:7" x14ac:dyDescent="0.2">
      <c r="B348" s="103" t="s">
        <v>241</v>
      </c>
      <c r="C348" s="26">
        <v>-16211398.640000001</v>
      </c>
      <c r="D348" s="26">
        <v>-16211398.640000001</v>
      </c>
      <c r="E348" s="26">
        <v>0</v>
      </c>
      <c r="F348" s="26">
        <v>0</v>
      </c>
      <c r="G348"/>
    </row>
    <row r="349" spans="2:7" x14ac:dyDescent="0.2">
      <c r="B349" s="103" t="s">
        <v>242</v>
      </c>
      <c r="C349" s="26">
        <v>-35252112.609999999</v>
      </c>
      <c r="D349" s="26">
        <v>-35252112.609999999</v>
      </c>
      <c r="E349" s="26">
        <v>0</v>
      </c>
      <c r="F349" s="26">
        <v>0</v>
      </c>
      <c r="G349"/>
    </row>
    <row r="350" spans="2:7" x14ac:dyDescent="0.2">
      <c r="B350" s="103" t="s">
        <v>243</v>
      </c>
      <c r="C350" s="26">
        <v>-52624154</v>
      </c>
      <c r="D350" s="26">
        <v>-52624154</v>
      </c>
      <c r="E350" s="26">
        <v>0</v>
      </c>
      <c r="F350" s="26">
        <v>0</v>
      </c>
      <c r="G350"/>
    </row>
    <row r="351" spans="2:7" x14ac:dyDescent="0.2">
      <c r="B351" s="103" t="s">
        <v>244</v>
      </c>
      <c r="C351" s="26">
        <v>-1742202.76</v>
      </c>
      <c r="D351" s="26">
        <v>-1935107</v>
      </c>
      <c r="E351" s="26">
        <v>-192904.24</v>
      </c>
      <c r="F351" s="26">
        <v>0</v>
      </c>
      <c r="G351"/>
    </row>
    <row r="352" spans="2:7" x14ac:dyDescent="0.2">
      <c r="B352" s="103" t="s">
        <v>245</v>
      </c>
      <c r="C352" s="26">
        <v>-28451179.309999999</v>
      </c>
      <c r="D352" s="26">
        <v>-28451179.309999999</v>
      </c>
      <c r="E352" s="26">
        <v>0</v>
      </c>
      <c r="F352" s="26">
        <v>0</v>
      </c>
      <c r="G352"/>
    </row>
    <row r="353" spans="2:7" x14ac:dyDescent="0.2">
      <c r="B353" s="103" t="s">
        <v>246</v>
      </c>
      <c r="C353" s="26">
        <v>0</v>
      </c>
      <c r="D353" s="26">
        <v>-5162786.51</v>
      </c>
      <c r="E353" s="26">
        <v>-5162786.51</v>
      </c>
      <c r="F353" s="26">
        <v>0</v>
      </c>
      <c r="G353"/>
    </row>
    <row r="354" spans="2:7" x14ac:dyDescent="0.2">
      <c r="B354" s="103" t="s">
        <v>247</v>
      </c>
      <c r="C354" s="26">
        <v>88758694.239999995</v>
      </c>
      <c r="D354" s="26">
        <v>108364980.17</v>
      </c>
      <c r="E354" s="26">
        <v>19606285.93</v>
      </c>
      <c r="F354" s="26">
        <v>0</v>
      </c>
      <c r="G354"/>
    </row>
    <row r="355" spans="2:7" x14ac:dyDescent="0.2">
      <c r="B355" s="103" t="s">
        <v>248</v>
      </c>
      <c r="C355" s="26">
        <v>58328854.909999996</v>
      </c>
      <c r="D355" s="26">
        <v>58328854.909999996</v>
      </c>
      <c r="E355" s="26">
        <v>0</v>
      </c>
      <c r="F355" s="26">
        <v>0</v>
      </c>
      <c r="G355"/>
    </row>
    <row r="356" spans="2:7" x14ac:dyDescent="0.2">
      <c r="B356" s="103" t="s">
        <v>249</v>
      </c>
      <c r="C356" s="26">
        <v>83303642.989999995</v>
      </c>
      <c r="D356" s="26">
        <v>70006393.560000002</v>
      </c>
      <c r="E356" s="26">
        <v>-13297249.43</v>
      </c>
      <c r="F356" s="26">
        <v>0</v>
      </c>
      <c r="G356"/>
    </row>
    <row r="357" spans="2:7" x14ac:dyDescent="0.2">
      <c r="B357" s="103" t="s">
        <v>250</v>
      </c>
      <c r="C357" s="26">
        <v>0</v>
      </c>
      <c r="D357" s="26">
        <v>96814.02</v>
      </c>
      <c r="E357" s="26">
        <v>96814.02</v>
      </c>
      <c r="F357" s="26">
        <v>0</v>
      </c>
      <c r="G357"/>
    </row>
    <row r="358" spans="2:7" x14ac:dyDescent="0.2">
      <c r="B358" s="103" t="s">
        <v>251</v>
      </c>
      <c r="C358" s="26">
        <v>51040797.009999998</v>
      </c>
      <c r="D358" s="26">
        <v>52090956.780000001</v>
      </c>
      <c r="E358" s="26">
        <v>1050159.77</v>
      </c>
      <c r="F358" s="26">
        <v>0</v>
      </c>
      <c r="G358"/>
    </row>
    <row r="359" spans="2:7" x14ac:dyDescent="0.2">
      <c r="B359" s="39"/>
      <c r="C359" s="26">
        <v>0</v>
      </c>
      <c r="D359" s="26"/>
      <c r="E359" s="26"/>
      <c r="F359" s="26"/>
      <c r="G359"/>
    </row>
    <row r="360" spans="2:7" x14ac:dyDescent="0.2">
      <c r="B360" s="39"/>
      <c r="C360" s="26"/>
      <c r="D360" s="26"/>
      <c r="E360" s="26"/>
      <c r="F360" s="26"/>
      <c r="G360"/>
    </row>
    <row r="361" spans="2:7" x14ac:dyDescent="0.2">
      <c r="B361" s="25"/>
      <c r="C361" s="26"/>
      <c r="D361" s="26"/>
      <c r="E361" s="26"/>
      <c r="F361" s="26"/>
      <c r="G361"/>
    </row>
    <row r="362" spans="2:7" x14ac:dyDescent="0.2">
      <c r="B362" s="28" t="s">
        <v>252</v>
      </c>
      <c r="C362" s="30">
        <f>SUM(C345:C357)</f>
        <v>52187047</v>
      </c>
      <c r="D362" s="30">
        <f>SUM(D345:D357)</f>
        <v>128686072.29999998</v>
      </c>
      <c r="E362" s="30">
        <f>SUM(E345:E357)</f>
        <v>76499025.299999997</v>
      </c>
      <c r="F362" s="30">
        <f>SUM(F345:F357)</f>
        <v>0</v>
      </c>
      <c r="G362"/>
    </row>
    <row r="363" spans="2:7" ht="20.25" customHeight="1" x14ac:dyDescent="0.2">
      <c r="C363" s="22">
        <f>SUM(C361:C362)</f>
        <v>52187047</v>
      </c>
      <c r="D363" s="22">
        <f>SUM(D361:D362)</f>
        <v>128686072.29999998</v>
      </c>
      <c r="E363" s="48"/>
      <c r="F363" s="49"/>
    </row>
    <row r="367" spans="2:7" x14ac:dyDescent="0.2">
      <c r="B367" s="15" t="s">
        <v>253</v>
      </c>
    </row>
    <row r="369" spans="2:5" ht="30.75" customHeight="1" x14ac:dyDescent="0.2">
      <c r="B369" s="94" t="s">
        <v>254</v>
      </c>
      <c r="C369" s="95" t="s">
        <v>53</v>
      </c>
      <c r="D369" s="22" t="s">
        <v>54</v>
      </c>
      <c r="E369" s="22" t="s">
        <v>55</v>
      </c>
    </row>
    <row r="370" spans="2:5" x14ac:dyDescent="0.2">
      <c r="B370" s="86"/>
      <c r="C370" s="24"/>
      <c r="D370" s="24"/>
      <c r="E370" s="24"/>
    </row>
    <row r="371" spans="2:5" x14ac:dyDescent="0.2">
      <c r="B371" s="52" t="s">
        <v>255</v>
      </c>
      <c r="C371" s="26">
        <v>0</v>
      </c>
      <c r="D371" s="26">
        <v>73800</v>
      </c>
      <c r="E371" s="26">
        <v>73800</v>
      </c>
    </row>
    <row r="372" spans="2:5" x14ac:dyDescent="0.2">
      <c r="B372" s="52" t="s">
        <v>256</v>
      </c>
      <c r="C372" s="26">
        <v>161391.15</v>
      </c>
      <c r="D372" s="26">
        <v>222465.82</v>
      </c>
      <c r="E372" s="26">
        <v>61074.67</v>
      </c>
    </row>
    <row r="373" spans="2:5" x14ac:dyDescent="0.2">
      <c r="B373" s="52" t="s">
        <v>257</v>
      </c>
      <c r="C373" s="26">
        <v>15854626.67</v>
      </c>
      <c r="D373" s="26">
        <v>16249207.02</v>
      </c>
      <c r="E373" s="26">
        <v>394580.35</v>
      </c>
    </row>
    <row r="374" spans="2:5" x14ac:dyDescent="0.2">
      <c r="B374" s="52" t="s">
        <v>258</v>
      </c>
      <c r="C374" s="26">
        <v>1476920.91</v>
      </c>
      <c r="D374" s="26">
        <v>174307.43</v>
      </c>
      <c r="E374" s="26">
        <v>-1302613.48</v>
      </c>
    </row>
    <row r="375" spans="2:5" x14ac:dyDescent="0.2">
      <c r="B375" s="52" t="s">
        <v>259</v>
      </c>
      <c r="C375" s="26">
        <v>193080.12</v>
      </c>
      <c r="D375" s="26">
        <v>192703.11</v>
      </c>
      <c r="E375" s="26">
        <v>-377.01</v>
      </c>
    </row>
    <row r="376" spans="2:5" x14ac:dyDescent="0.2">
      <c r="B376" s="52" t="s">
        <v>260</v>
      </c>
      <c r="C376" s="26">
        <v>26705027.219999999</v>
      </c>
      <c r="D376" s="26">
        <v>45867200.259999998</v>
      </c>
      <c r="E376" s="26">
        <v>19162173.039999999</v>
      </c>
    </row>
    <row r="377" spans="2:5" x14ac:dyDescent="0.2">
      <c r="B377" s="52" t="s">
        <v>261</v>
      </c>
      <c r="C377" s="26">
        <v>7128441.5</v>
      </c>
      <c r="D377" s="26">
        <v>644459.38</v>
      </c>
      <c r="E377" s="26">
        <v>-6483982.1200000001</v>
      </c>
    </row>
    <row r="378" spans="2:5" x14ac:dyDescent="0.2">
      <c r="B378" s="52" t="s">
        <v>262</v>
      </c>
      <c r="C378" s="26">
        <v>129.91999999999999</v>
      </c>
      <c r="D378" s="26">
        <v>0.11</v>
      </c>
      <c r="E378" s="26">
        <v>-129.81</v>
      </c>
    </row>
    <row r="379" spans="2:5" x14ac:dyDescent="0.2">
      <c r="B379" s="52" t="s">
        <v>263</v>
      </c>
      <c r="C379" s="26">
        <v>171661.53</v>
      </c>
      <c r="D379" s="26">
        <v>171517.69</v>
      </c>
      <c r="E379" s="26">
        <v>-143.84</v>
      </c>
    </row>
    <row r="380" spans="2:5" x14ac:dyDescent="0.2">
      <c r="B380" s="52" t="s">
        <v>264</v>
      </c>
      <c r="C380" s="26">
        <v>560045.63</v>
      </c>
      <c r="D380" s="26">
        <v>1796144</v>
      </c>
      <c r="E380" s="26">
        <v>1236098.3700000001</v>
      </c>
    </row>
    <row r="381" spans="2:5" x14ac:dyDescent="0.2">
      <c r="B381" s="52" t="s">
        <v>265</v>
      </c>
      <c r="C381" s="26">
        <v>16708.189999999999</v>
      </c>
      <c r="D381" s="26">
        <v>16708.189999999999</v>
      </c>
      <c r="E381" s="26">
        <v>0</v>
      </c>
    </row>
    <row r="382" spans="2:5" x14ac:dyDescent="0.2">
      <c r="B382" s="52" t="s">
        <v>266</v>
      </c>
      <c r="C382" s="26">
        <v>5015.13</v>
      </c>
      <c r="D382" s="26">
        <v>5045.29</v>
      </c>
      <c r="E382" s="26">
        <v>30.16</v>
      </c>
    </row>
    <row r="383" spans="2:5" x14ac:dyDescent="0.2">
      <c r="B383" s="52" t="s">
        <v>267</v>
      </c>
      <c r="C383" s="26">
        <v>830.92</v>
      </c>
      <c r="D383" s="26">
        <v>992.92</v>
      </c>
      <c r="E383" s="26">
        <v>162</v>
      </c>
    </row>
    <row r="384" spans="2:5" x14ac:dyDescent="0.2">
      <c r="B384" s="52" t="s">
        <v>268</v>
      </c>
      <c r="C384" s="26">
        <v>6090.44</v>
      </c>
      <c r="D384" s="26">
        <v>-1405233.6</v>
      </c>
      <c r="E384" s="26">
        <v>-1411324.04</v>
      </c>
    </row>
    <row r="385" spans="2:5" x14ac:dyDescent="0.2">
      <c r="B385" s="52" t="s">
        <v>269</v>
      </c>
      <c r="C385" s="26">
        <v>533846.31000000006</v>
      </c>
      <c r="D385" s="26">
        <v>1245.17</v>
      </c>
      <c r="E385" s="26">
        <v>-532601.14</v>
      </c>
    </row>
    <row r="386" spans="2:5" x14ac:dyDescent="0.2">
      <c r="B386" s="52" t="s">
        <v>270</v>
      </c>
      <c r="C386" s="26">
        <v>2705949.12</v>
      </c>
      <c r="D386" s="26">
        <v>53893.18</v>
      </c>
      <c r="E386" s="26">
        <v>-2652055.94</v>
      </c>
    </row>
    <row r="387" spans="2:5" x14ac:dyDescent="0.2">
      <c r="B387" s="52" t="s">
        <v>271</v>
      </c>
      <c r="C387" s="26">
        <v>1265785.6399999999</v>
      </c>
      <c r="D387" s="26">
        <v>0</v>
      </c>
      <c r="E387" s="26">
        <v>-1265785.6399999999</v>
      </c>
    </row>
    <row r="388" spans="2:5" x14ac:dyDescent="0.2">
      <c r="B388" s="52" t="s">
        <v>272</v>
      </c>
      <c r="C388" s="26">
        <v>0</v>
      </c>
      <c r="D388" s="26">
        <v>1347.41</v>
      </c>
      <c r="E388" s="26">
        <v>1347.41</v>
      </c>
    </row>
    <row r="389" spans="2:5" x14ac:dyDescent="0.2">
      <c r="B389" s="52" t="s">
        <v>273</v>
      </c>
      <c r="C389" s="26">
        <v>291093.21000000002</v>
      </c>
      <c r="D389" s="26">
        <v>28694.66</v>
      </c>
      <c r="E389" s="26">
        <v>-262398.55</v>
      </c>
    </row>
    <row r="390" spans="2:5" x14ac:dyDescent="0.2">
      <c r="B390" s="52" t="s">
        <v>274</v>
      </c>
      <c r="C390" s="26">
        <v>187338.04</v>
      </c>
      <c r="D390" s="26">
        <v>84117.04</v>
      </c>
      <c r="E390" s="26">
        <v>-103221</v>
      </c>
    </row>
    <row r="391" spans="2:5" x14ac:dyDescent="0.2">
      <c r="B391" s="25" t="s">
        <v>275</v>
      </c>
      <c r="C391" s="26">
        <f>SUM(C371:C390)</f>
        <v>57263981.650000006</v>
      </c>
      <c r="D391" s="26">
        <f>SUM(D371:D390)</f>
        <v>64178615.079999991</v>
      </c>
      <c r="E391" s="26">
        <f>SUM(E371:E390)</f>
        <v>6914633.4299999997</v>
      </c>
    </row>
    <row r="392" spans="2:5" x14ac:dyDescent="0.2">
      <c r="B392" s="28"/>
      <c r="C392" s="30"/>
      <c r="D392" s="30"/>
      <c r="E392" s="30"/>
    </row>
    <row r="393" spans="2:5" ht="21.75" customHeight="1" x14ac:dyDescent="0.2">
      <c r="C393" s="22">
        <f>SUM(C391:C392)</f>
        <v>57263981.650000006</v>
      </c>
      <c r="D393" s="22">
        <f>SUM(D391:D392)</f>
        <v>64178615.079999991</v>
      </c>
      <c r="E393" s="22"/>
    </row>
    <row r="396" spans="2:5" ht="24" customHeight="1" x14ac:dyDescent="0.2">
      <c r="B396" s="94" t="s">
        <v>276</v>
      </c>
      <c r="C396" s="95" t="s">
        <v>55</v>
      </c>
      <c r="D396" s="22" t="s">
        <v>277</v>
      </c>
      <c r="E396" s="11"/>
    </row>
    <row r="397" spans="2:5" x14ac:dyDescent="0.2">
      <c r="B397" s="23" t="s">
        <v>278</v>
      </c>
      <c r="C397" s="102"/>
      <c r="D397" s="24"/>
      <c r="E397" s="37"/>
    </row>
    <row r="398" spans="2:5" x14ac:dyDescent="0.2">
      <c r="B398" s="25"/>
      <c r="C398" s="40"/>
      <c r="D398" s="26"/>
      <c r="E398" s="37"/>
    </row>
    <row r="399" spans="2:5" x14ac:dyDescent="0.2">
      <c r="B399" s="52" t="s">
        <v>279</v>
      </c>
      <c r="C399" s="40">
        <v>-192904.24</v>
      </c>
      <c r="D399" s="26">
        <v>0</v>
      </c>
      <c r="E399" s="37"/>
    </row>
    <row r="400" spans="2:5" x14ac:dyDescent="0.2">
      <c r="B400" s="25" t="s">
        <v>280</v>
      </c>
      <c r="C400" s="40">
        <f>C399</f>
        <v>-192904.24</v>
      </c>
      <c r="D400" s="26"/>
      <c r="E400" s="37"/>
    </row>
    <row r="401" spans="2:7" x14ac:dyDescent="0.2">
      <c r="B401" s="25"/>
      <c r="C401" s="40"/>
      <c r="D401" s="26"/>
      <c r="E401" s="37"/>
    </row>
    <row r="402" spans="2:7" x14ac:dyDescent="0.2">
      <c r="B402" s="25" t="s">
        <v>94</v>
      </c>
      <c r="C402" s="40"/>
      <c r="D402" s="26"/>
      <c r="E402" s="37"/>
    </row>
    <row r="403" spans="2:7" x14ac:dyDescent="0.2">
      <c r="B403" s="25"/>
      <c r="C403" s="40"/>
      <c r="D403" s="26"/>
      <c r="E403" s="37"/>
    </row>
    <row r="404" spans="2:7" x14ac:dyDescent="0.2">
      <c r="B404" s="25" t="s">
        <v>115</v>
      </c>
      <c r="C404" s="40"/>
      <c r="D404" s="26"/>
      <c r="E404" s="37"/>
      <c r="F404" s="11"/>
      <c r="G404" s="11"/>
    </row>
    <row r="405" spans="2:7" x14ac:dyDescent="0.2">
      <c r="B405" s="28"/>
      <c r="C405" s="43"/>
      <c r="D405" s="30"/>
      <c r="E405" s="37"/>
      <c r="F405" s="11"/>
      <c r="G405" s="11"/>
    </row>
    <row r="406" spans="2:7" ht="18" customHeight="1" x14ac:dyDescent="0.2">
      <c r="C406" s="106">
        <f>C400</f>
        <v>-192904.24</v>
      </c>
      <c r="D406" s="22"/>
      <c r="E406" s="11"/>
      <c r="F406" s="11"/>
      <c r="G406" s="11"/>
    </row>
    <row r="407" spans="2:7" x14ac:dyDescent="0.2">
      <c r="F407" s="11"/>
      <c r="G407" s="11"/>
    </row>
    <row r="408" spans="2:7" x14ac:dyDescent="0.2">
      <c r="F408" s="107"/>
      <c r="G408" s="11"/>
    </row>
    <row r="409" spans="2:7" x14ac:dyDescent="0.2">
      <c r="F409" s="11"/>
      <c r="G409" s="11"/>
    </row>
    <row r="410" spans="2:7" x14ac:dyDescent="0.2">
      <c r="F410" s="108"/>
      <c r="G410" s="11"/>
    </row>
    <row r="411" spans="2:7" x14ac:dyDescent="0.2">
      <c r="F411" s="108"/>
      <c r="G411" s="11"/>
    </row>
    <row r="412" spans="2:7" x14ac:dyDescent="0.2">
      <c r="F412" s="11"/>
      <c r="G412" s="11"/>
    </row>
    <row r="413" spans="2:7" x14ac:dyDescent="0.2">
      <c r="B413" s="109" t="s">
        <v>281</v>
      </c>
      <c r="C413" s="109"/>
      <c r="D413" s="109"/>
      <c r="E413" s="109"/>
      <c r="F413" s="109"/>
      <c r="G413" s="11"/>
    </row>
    <row r="414" spans="2:7" x14ac:dyDescent="0.2">
      <c r="B414" s="110"/>
      <c r="C414" s="110"/>
      <c r="D414" s="110"/>
      <c r="E414" s="110"/>
      <c r="F414" s="110"/>
      <c r="G414" s="11"/>
    </row>
    <row r="415" spans="2:7" x14ac:dyDescent="0.2">
      <c r="B415" s="110"/>
      <c r="C415" s="110"/>
      <c r="D415" s="110"/>
      <c r="E415" s="110"/>
      <c r="F415" s="110"/>
      <c r="G415" s="11"/>
    </row>
    <row r="416" spans="2:7" ht="21" customHeight="1" x14ac:dyDescent="0.2">
      <c r="B416" s="56" t="s">
        <v>282</v>
      </c>
      <c r="C416" s="57" t="s">
        <v>53</v>
      </c>
      <c r="D416" s="70" t="s">
        <v>54</v>
      </c>
      <c r="E416" s="70" t="s">
        <v>55</v>
      </c>
      <c r="F416" s="11"/>
      <c r="G416" s="11"/>
    </row>
    <row r="417" spans="2:7" x14ac:dyDescent="0.2">
      <c r="B417" s="99" t="s">
        <v>283</v>
      </c>
      <c r="C417" s="111">
        <v>-1586967</v>
      </c>
      <c r="D417" s="102">
        <v>807151</v>
      </c>
      <c r="E417" s="102">
        <v>2394118</v>
      </c>
      <c r="F417" s="11"/>
      <c r="G417" s="11"/>
    </row>
    <row r="418" spans="2:7" x14ac:dyDescent="0.2">
      <c r="B418" s="52" t="s">
        <v>284</v>
      </c>
      <c r="C418" s="112">
        <v>1586967</v>
      </c>
      <c r="D418" s="40">
        <v>-807151</v>
      </c>
      <c r="E418" s="40">
        <v>-2394118</v>
      </c>
      <c r="F418" s="11"/>
      <c r="G418" s="11"/>
    </row>
    <row r="419" spans="2:7" x14ac:dyDescent="0.2">
      <c r="B419" s="52" t="s">
        <v>285</v>
      </c>
      <c r="C419" s="112">
        <v>31325</v>
      </c>
      <c r="D419" s="40">
        <v>31325</v>
      </c>
      <c r="E419" s="40">
        <v>0</v>
      </c>
      <c r="F419" s="11"/>
      <c r="G419" s="11"/>
    </row>
    <row r="420" spans="2:7" x14ac:dyDescent="0.2">
      <c r="B420" s="52" t="s">
        <v>286</v>
      </c>
      <c r="C420" s="112">
        <v>10048.5</v>
      </c>
      <c r="D420" s="40">
        <v>10048.5</v>
      </c>
      <c r="E420" s="40">
        <v>0</v>
      </c>
      <c r="F420" s="11"/>
      <c r="G420" s="11"/>
    </row>
    <row r="421" spans="2:7" x14ac:dyDescent="0.2">
      <c r="B421" s="52" t="s">
        <v>287</v>
      </c>
      <c r="C421" s="112">
        <v>10048.5</v>
      </c>
      <c r="D421" s="40">
        <v>10048.5</v>
      </c>
      <c r="E421" s="40">
        <v>0</v>
      </c>
      <c r="F421" s="11"/>
      <c r="G421" s="11"/>
    </row>
    <row r="422" spans="2:7" x14ac:dyDescent="0.2">
      <c r="B422" s="52" t="s">
        <v>288</v>
      </c>
      <c r="C422" s="112">
        <v>10048.5</v>
      </c>
      <c r="D422" s="40">
        <v>10048.5</v>
      </c>
      <c r="E422" s="40">
        <v>0</v>
      </c>
      <c r="F422" s="11"/>
      <c r="G422" s="11"/>
    </row>
    <row r="423" spans="2:7" x14ac:dyDescent="0.2">
      <c r="B423" s="52" t="s">
        <v>289</v>
      </c>
      <c r="C423" s="112">
        <v>10048.5</v>
      </c>
      <c r="D423" s="40">
        <v>10048.5</v>
      </c>
      <c r="E423" s="40">
        <v>0</v>
      </c>
      <c r="F423" s="11"/>
      <c r="G423" s="11"/>
    </row>
    <row r="424" spans="2:7" x14ac:dyDescent="0.2">
      <c r="B424" s="52" t="s">
        <v>290</v>
      </c>
      <c r="C424" s="112">
        <v>28270.45</v>
      </c>
      <c r="D424" s="40">
        <v>28270.45</v>
      </c>
      <c r="E424" s="40">
        <v>0</v>
      </c>
      <c r="F424" s="11"/>
      <c r="G424" s="11"/>
    </row>
    <row r="425" spans="2:7" x14ac:dyDescent="0.2">
      <c r="B425" s="52" t="s">
        <v>291</v>
      </c>
      <c r="C425" s="112">
        <v>10048.5</v>
      </c>
      <c r="D425" s="40">
        <v>10048.5</v>
      </c>
      <c r="E425" s="40">
        <v>0</v>
      </c>
      <c r="F425" s="11"/>
      <c r="G425" s="11"/>
    </row>
    <row r="426" spans="2:7" x14ac:dyDescent="0.2">
      <c r="B426" s="52" t="s">
        <v>292</v>
      </c>
      <c r="C426" s="112">
        <v>6046872.8099999996</v>
      </c>
      <c r="D426" s="40">
        <v>6046872.8099999996</v>
      </c>
      <c r="E426" s="40">
        <v>0</v>
      </c>
      <c r="F426" s="11"/>
      <c r="G426" s="11"/>
    </row>
    <row r="427" spans="2:7" x14ac:dyDescent="0.2">
      <c r="B427" s="52" t="s">
        <v>293</v>
      </c>
      <c r="C427" s="112">
        <v>12212.49</v>
      </c>
      <c r="D427" s="40">
        <v>12212.49</v>
      </c>
      <c r="E427" s="40">
        <v>0</v>
      </c>
      <c r="F427" s="11"/>
      <c r="G427" s="11"/>
    </row>
    <row r="428" spans="2:7" x14ac:dyDescent="0.2">
      <c r="B428" s="52" t="s">
        <v>294</v>
      </c>
      <c r="C428" s="112">
        <v>10048.5</v>
      </c>
      <c r="D428" s="40">
        <v>10048.5</v>
      </c>
      <c r="E428" s="40">
        <v>0</v>
      </c>
      <c r="F428" s="11"/>
      <c r="G428" s="11"/>
    </row>
    <row r="429" spans="2:7" x14ac:dyDescent="0.2">
      <c r="B429" s="52" t="s">
        <v>295</v>
      </c>
      <c r="C429" s="112">
        <v>12250</v>
      </c>
      <c r="D429" s="40">
        <v>12250</v>
      </c>
      <c r="E429" s="40">
        <v>0</v>
      </c>
      <c r="F429" s="11"/>
      <c r="G429" s="11"/>
    </row>
    <row r="430" spans="2:7" x14ac:dyDescent="0.2">
      <c r="B430" s="52" t="s">
        <v>296</v>
      </c>
      <c r="C430" s="112">
        <v>67221.95</v>
      </c>
      <c r="D430" s="40">
        <v>67221.95</v>
      </c>
      <c r="E430" s="40">
        <v>0</v>
      </c>
      <c r="F430" s="11"/>
      <c r="G430" s="11"/>
    </row>
    <row r="431" spans="2:7" x14ac:dyDescent="0.2">
      <c r="B431" s="52" t="s">
        <v>297</v>
      </c>
      <c r="C431" s="112">
        <v>28700</v>
      </c>
      <c r="D431" s="40">
        <v>28700</v>
      </c>
      <c r="E431" s="40">
        <v>0</v>
      </c>
      <c r="F431" s="11"/>
      <c r="G431" s="11"/>
    </row>
    <row r="432" spans="2:7" x14ac:dyDescent="0.2">
      <c r="B432" s="52" t="s">
        <v>298</v>
      </c>
      <c r="C432" s="112">
        <v>12250</v>
      </c>
      <c r="D432" s="40">
        <v>12250</v>
      </c>
      <c r="E432" s="40">
        <v>0</v>
      </c>
      <c r="F432" s="11"/>
      <c r="G432" s="11"/>
    </row>
    <row r="433" spans="2:7" x14ac:dyDescent="0.2">
      <c r="B433" s="52" t="s">
        <v>299</v>
      </c>
      <c r="C433" s="112">
        <v>10048.5</v>
      </c>
      <c r="D433" s="40">
        <v>10048.5</v>
      </c>
      <c r="E433" s="40">
        <v>0</v>
      </c>
      <c r="F433" s="11"/>
      <c r="G433" s="11"/>
    </row>
    <row r="434" spans="2:7" x14ac:dyDescent="0.2">
      <c r="B434" s="52" t="s">
        <v>300</v>
      </c>
      <c r="C434" s="112">
        <v>10048.5</v>
      </c>
      <c r="D434" s="40">
        <v>10048.5</v>
      </c>
      <c r="E434" s="40">
        <v>0</v>
      </c>
      <c r="F434" s="11"/>
      <c r="G434" s="11"/>
    </row>
    <row r="435" spans="2:7" x14ac:dyDescent="0.2">
      <c r="B435" s="52" t="s">
        <v>301</v>
      </c>
      <c r="C435" s="112">
        <v>39024.83</v>
      </c>
      <c r="D435" s="40">
        <v>39024.83</v>
      </c>
      <c r="E435" s="40">
        <v>0</v>
      </c>
      <c r="F435" s="11"/>
      <c r="G435" s="11"/>
    </row>
    <row r="436" spans="2:7" x14ac:dyDescent="0.2">
      <c r="B436" s="52" t="s">
        <v>302</v>
      </c>
      <c r="C436" s="112">
        <v>18221.95</v>
      </c>
      <c r="D436" s="40">
        <v>8221.9500000000007</v>
      </c>
      <c r="E436" s="40">
        <v>-10000</v>
      </c>
      <c r="F436" s="11"/>
      <c r="G436" s="11"/>
    </row>
    <row r="437" spans="2:7" x14ac:dyDescent="0.2">
      <c r="B437" s="52" t="s">
        <v>303</v>
      </c>
      <c r="C437" s="112">
        <v>209918.61</v>
      </c>
      <c r="D437" s="40">
        <v>209918.61</v>
      </c>
      <c r="E437" s="40">
        <v>0</v>
      </c>
      <c r="F437" s="11"/>
      <c r="G437" s="11"/>
    </row>
    <row r="438" spans="2:7" x14ac:dyDescent="0.2">
      <c r="B438" s="52" t="s">
        <v>304</v>
      </c>
      <c r="C438" s="112">
        <v>69807.72</v>
      </c>
      <c r="D438" s="40">
        <v>69807.72</v>
      </c>
      <c r="E438" s="40">
        <v>0</v>
      </c>
      <c r="F438" s="11"/>
      <c r="G438" s="11"/>
    </row>
    <row r="439" spans="2:7" x14ac:dyDescent="0.2">
      <c r="B439" s="52" t="s">
        <v>305</v>
      </c>
      <c r="C439" s="112">
        <v>18221.95</v>
      </c>
      <c r="D439" s="40">
        <v>18221.95</v>
      </c>
      <c r="E439" s="40">
        <v>0</v>
      </c>
      <c r="F439" s="11"/>
      <c r="G439" s="11"/>
    </row>
    <row r="440" spans="2:7" x14ac:dyDescent="0.2">
      <c r="B440" s="52" t="s">
        <v>306</v>
      </c>
      <c r="C440" s="112">
        <v>10048.5</v>
      </c>
      <c r="D440" s="40">
        <v>10048.5</v>
      </c>
      <c r="E440" s="40">
        <v>0</v>
      </c>
      <c r="F440" s="11"/>
      <c r="G440" s="11"/>
    </row>
    <row r="441" spans="2:7" x14ac:dyDescent="0.2">
      <c r="B441" s="52" t="s">
        <v>307</v>
      </c>
      <c r="C441" s="112">
        <v>18221.95</v>
      </c>
      <c r="D441" s="40">
        <v>18221.95</v>
      </c>
      <c r="E441" s="40">
        <v>0</v>
      </c>
      <c r="F441" s="11"/>
      <c r="G441" s="11"/>
    </row>
    <row r="442" spans="2:7" x14ac:dyDescent="0.2">
      <c r="B442" s="52" t="s">
        <v>308</v>
      </c>
      <c r="C442" s="112">
        <v>18221.95</v>
      </c>
      <c r="D442" s="40">
        <v>18221.95</v>
      </c>
      <c r="E442" s="40">
        <v>0</v>
      </c>
      <c r="F442" s="11"/>
      <c r="G442" s="11"/>
    </row>
    <row r="443" spans="2:7" x14ac:dyDescent="0.2">
      <c r="B443" s="52" t="s">
        <v>309</v>
      </c>
      <c r="C443" s="112">
        <v>27902.45</v>
      </c>
      <c r="D443" s="40">
        <v>27902.45</v>
      </c>
      <c r="E443" s="40">
        <v>0</v>
      </c>
      <c r="F443" s="11"/>
      <c r="G443" s="11"/>
    </row>
    <row r="444" spans="2:7" x14ac:dyDescent="0.2">
      <c r="B444" s="52" t="s">
        <v>310</v>
      </c>
      <c r="C444" s="112">
        <v>28270.45</v>
      </c>
      <c r="D444" s="40">
        <v>28270.45</v>
      </c>
      <c r="E444" s="40">
        <v>0</v>
      </c>
      <c r="F444" s="11"/>
      <c r="G444" s="11"/>
    </row>
    <row r="445" spans="2:7" x14ac:dyDescent="0.2">
      <c r="B445" s="52" t="s">
        <v>311</v>
      </c>
      <c r="C445" s="112">
        <v>22473.65</v>
      </c>
      <c r="D445" s="40">
        <v>22473.65</v>
      </c>
      <c r="E445" s="40">
        <v>0</v>
      </c>
      <c r="F445" s="11"/>
      <c r="G445" s="11"/>
    </row>
    <row r="446" spans="2:7" x14ac:dyDescent="0.2">
      <c r="B446" s="52" t="s">
        <v>312</v>
      </c>
      <c r="C446" s="112">
        <v>10048.5</v>
      </c>
      <c r="D446" s="40">
        <v>10048.5</v>
      </c>
      <c r="E446" s="40">
        <v>0</v>
      </c>
      <c r="F446" s="11"/>
      <c r="G446" s="11"/>
    </row>
    <row r="447" spans="2:7" x14ac:dyDescent="0.2">
      <c r="B447" s="52" t="s">
        <v>313</v>
      </c>
      <c r="C447" s="112">
        <v>21975.29</v>
      </c>
      <c r="D447" s="40">
        <v>21975.29</v>
      </c>
      <c r="E447" s="40">
        <v>0</v>
      </c>
      <c r="F447" s="11"/>
      <c r="G447" s="11"/>
    </row>
    <row r="448" spans="2:7" x14ac:dyDescent="0.2">
      <c r="B448" s="52" t="s">
        <v>314</v>
      </c>
      <c r="C448" s="112">
        <v>10048.5</v>
      </c>
      <c r="D448" s="40">
        <v>10048.5</v>
      </c>
      <c r="E448" s="40">
        <v>0</v>
      </c>
      <c r="F448" s="11"/>
      <c r="G448" s="11"/>
    </row>
    <row r="449" spans="2:7" x14ac:dyDescent="0.2">
      <c r="B449" s="52" t="s">
        <v>315</v>
      </c>
      <c r="C449" s="112">
        <v>18221.95</v>
      </c>
      <c r="D449" s="40">
        <v>18221.95</v>
      </c>
      <c r="E449" s="40">
        <v>0</v>
      </c>
      <c r="F449" s="11"/>
      <c r="G449" s="11"/>
    </row>
    <row r="450" spans="2:7" x14ac:dyDescent="0.2">
      <c r="B450" s="52" t="s">
        <v>316</v>
      </c>
      <c r="C450" s="112">
        <v>34333.040000000001</v>
      </c>
      <c r="D450" s="40">
        <v>34333.040000000001</v>
      </c>
      <c r="E450" s="40">
        <v>0</v>
      </c>
      <c r="F450" s="11"/>
      <c r="G450" s="11"/>
    </row>
    <row r="451" spans="2:7" x14ac:dyDescent="0.2">
      <c r="B451" s="52" t="s">
        <v>317</v>
      </c>
      <c r="C451" s="112">
        <v>22573.09</v>
      </c>
      <c r="D451" s="40">
        <v>11500</v>
      </c>
      <c r="E451" s="40">
        <v>-11073.09</v>
      </c>
      <c r="F451" s="11"/>
      <c r="G451" s="11"/>
    </row>
    <row r="452" spans="2:7" x14ac:dyDescent="0.2">
      <c r="B452" s="52" t="s">
        <v>318</v>
      </c>
      <c r="C452" s="112">
        <v>18221.95</v>
      </c>
      <c r="D452" s="40">
        <v>18221.95</v>
      </c>
      <c r="E452" s="40">
        <v>0</v>
      </c>
      <c r="F452" s="11"/>
      <c r="G452" s="11"/>
    </row>
    <row r="453" spans="2:7" x14ac:dyDescent="0.2">
      <c r="B453" s="52" t="s">
        <v>319</v>
      </c>
      <c r="C453" s="112">
        <v>18221.95</v>
      </c>
      <c r="D453" s="40">
        <v>18221.95</v>
      </c>
      <c r="E453" s="40">
        <v>0</v>
      </c>
      <c r="F453" s="11"/>
      <c r="G453" s="11"/>
    </row>
    <row r="454" spans="2:7" x14ac:dyDescent="0.2">
      <c r="B454" s="52" t="s">
        <v>320</v>
      </c>
      <c r="C454" s="112">
        <v>20097</v>
      </c>
      <c r="D454" s="40">
        <v>20097</v>
      </c>
      <c r="E454" s="40">
        <v>0</v>
      </c>
      <c r="F454" s="11"/>
      <c r="G454" s="11"/>
    </row>
    <row r="455" spans="2:7" x14ac:dyDescent="0.2">
      <c r="B455" s="52" t="s">
        <v>321</v>
      </c>
      <c r="C455" s="112">
        <v>10048.5</v>
      </c>
      <c r="D455" s="40">
        <v>10048.5</v>
      </c>
      <c r="E455" s="40">
        <v>0</v>
      </c>
      <c r="F455" s="11"/>
      <c r="G455" s="11"/>
    </row>
    <row r="456" spans="2:7" x14ac:dyDescent="0.2">
      <c r="B456" s="52" t="s">
        <v>322</v>
      </c>
      <c r="C456" s="112">
        <v>11500.35</v>
      </c>
      <c r="D456" s="40">
        <v>11500.35</v>
      </c>
      <c r="E456" s="40">
        <v>0</v>
      </c>
      <c r="F456" s="11"/>
      <c r="G456" s="11"/>
    </row>
    <row r="457" spans="2:7" x14ac:dyDescent="0.2">
      <c r="B457" s="52" t="s">
        <v>323</v>
      </c>
      <c r="C457" s="112">
        <v>-31325</v>
      </c>
      <c r="D457" s="40">
        <v>-31325</v>
      </c>
      <c r="E457" s="40">
        <v>0</v>
      </c>
      <c r="F457" s="11"/>
      <c r="G457" s="11"/>
    </row>
    <row r="458" spans="2:7" x14ac:dyDescent="0.2">
      <c r="B458" s="52" t="s">
        <v>324</v>
      </c>
      <c r="C458" s="112">
        <v>-10048.5</v>
      </c>
      <c r="D458" s="40">
        <v>-10048.5</v>
      </c>
      <c r="E458" s="40">
        <v>0</v>
      </c>
      <c r="F458" s="11"/>
      <c r="G458" s="11"/>
    </row>
    <row r="459" spans="2:7" x14ac:dyDescent="0.2">
      <c r="B459" s="52" t="s">
        <v>325</v>
      </c>
      <c r="C459" s="112">
        <v>-10048.5</v>
      </c>
      <c r="D459" s="40">
        <v>-10048.5</v>
      </c>
      <c r="E459" s="40">
        <v>0</v>
      </c>
      <c r="F459" s="11"/>
      <c r="G459" s="11"/>
    </row>
    <row r="460" spans="2:7" x14ac:dyDescent="0.2">
      <c r="B460" s="52" t="s">
        <v>326</v>
      </c>
      <c r="C460" s="112">
        <v>-10048.5</v>
      </c>
      <c r="D460" s="40">
        <v>-10048.5</v>
      </c>
      <c r="E460" s="40">
        <v>0</v>
      </c>
      <c r="F460" s="11"/>
      <c r="G460" s="11"/>
    </row>
    <row r="461" spans="2:7" x14ac:dyDescent="0.2">
      <c r="B461" s="52" t="s">
        <v>327</v>
      </c>
      <c r="C461" s="112">
        <v>-10048.5</v>
      </c>
      <c r="D461" s="40">
        <v>-10048.5</v>
      </c>
      <c r="E461" s="40">
        <v>0</v>
      </c>
      <c r="F461" s="11"/>
      <c r="G461" s="11"/>
    </row>
    <row r="462" spans="2:7" x14ac:dyDescent="0.2">
      <c r="B462" s="52" t="s">
        <v>328</v>
      </c>
      <c r="C462" s="112">
        <v>-28270.45</v>
      </c>
      <c r="D462" s="40">
        <v>-28270.45</v>
      </c>
      <c r="E462" s="40">
        <v>0</v>
      </c>
      <c r="F462" s="11"/>
      <c r="G462" s="11"/>
    </row>
    <row r="463" spans="2:7" x14ac:dyDescent="0.2">
      <c r="B463" s="52" t="s">
        <v>329</v>
      </c>
      <c r="C463" s="112">
        <v>-10048.5</v>
      </c>
      <c r="D463" s="40">
        <v>-10048.5</v>
      </c>
      <c r="E463" s="40">
        <v>0</v>
      </c>
      <c r="F463" s="11"/>
      <c r="G463" s="11"/>
    </row>
    <row r="464" spans="2:7" x14ac:dyDescent="0.2">
      <c r="B464" s="52" t="s">
        <v>330</v>
      </c>
      <c r="C464" s="112">
        <v>-6046872.8099999996</v>
      </c>
      <c r="D464" s="40">
        <v>-6046872.8099999996</v>
      </c>
      <c r="E464" s="40">
        <v>0</v>
      </c>
      <c r="F464" s="11"/>
      <c r="G464" s="11"/>
    </row>
    <row r="465" spans="2:7" x14ac:dyDescent="0.2">
      <c r="B465" s="52" t="s">
        <v>331</v>
      </c>
      <c r="C465" s="112">
        <v>-12212.49</v>
      </c>
      <c r="D465" s="40">
        <v>-12212.49</v>
      </c>
      <c r="E465" s="40">
        <v>0</v>
      </c>
      <c r="F465" s="11"/>
      <c r="G465" s="11"/>
    </row>
    <row r="466" spans="2:7" x14ac:dyDescent="0.2">
      <c r="B466" s="52" t="s">
        <v>332</v>
      </c>
      <c r="C466" s="112">
        <v>-10048.5</v>
      </c>
      <c r="D466" s="40">
        <v>-10048.5</v>
      </c>
      <c r="E466" s="40">
        <v>0</v>
      </c>
      <c r="F466" s="11"/>
      <c r="G466" s="11"/>
    </row>
    <row r="467" spans="2:7" x14ac:dyDescent="0.2">
      <c r="B467" s="52" t="s">
        <v>333</v>
      </c>
      <c r="C467" s="112">
        <v>-12250</v>
      </c>
      <c r="D467" s="40">
        <v>-12250</v>
      </c>
      <c r="E467" s="40">
        <v>0</v>
      </c>
      <c r="F467" s="11"/>
      <c r="G467" s="11"/>
    </row>
    <row r="468" spans="2:7" x14ac:dyDescent="0.2">
      <c r="B468" s="52" t="s">
        <v>334</v>
      </c>
      <c r="C468" s="112">
        <v>-67221.95</v>
      </c>
      <c r="D468" s="40">
        <v>-67221.95</v>
      </c>
      <c r="E468" s="40">
        <v>0</v>
      </c>
      <c r="F468" s="11"/>
      <c r="G468" s="11"/>
    </row>
    <row r="469" spans="2:7" x14ac:dyDescent="0.2">
      <c r="B469" s="52" t="s">
        <v>335</v>
      </c>
      <c r="C469" s="112">
        <v>-28700</v>
      </c>
      <c r="D469" s="40">
        <v>-28700</v>
      </c>
      <c r="E469" s="40">
        <v>0</v>
      </c>
      <c r="F469" s="11"/>
      <c r="G469" s="11"/>
    </row>
    <row r="470" spans="2:7" x14ac:dyDescent="0.2">
      <c r="B470" s="52" t="s">
        <v>336</v>
      </c>
      <c r="C470" s="112">
        <v>-12250</v>
      </c>
      <c r="D470" s="40">
        <v>-12250</v>
      </c>
      <c r="E470" s="40">
        <v>0</v>
      </c>
      <c r="F470" s="11"/>
      <c r="G470" s="11"/>
    </row>
    <row r="471" spans="2:7" x14ac:dyDescent="0.2">
      <c r="B471" s="52" t="s">
        <v>337</v>
      </c>
      <c r="C471" s="112">
        <v>-10048.5</v>
      </c>
      <c r="D471" s="40">
        <v>-10048.5</v>
      </c>
      <c r="E471" s="40">
        <v>0</v>
      </c>
      <c r="F471" s="11"/>
      <c r="G471" s="11"/>
    </row>
    <row r="472" spans="2:7" x14ac:dyDescent="0.2">
      <c r="B472" s="52" t="s">
        <v>338</v>
      </c>
      <c r="C472" s="112">
        <v>-10048.5</v>
      </c>
      <c r="D472" s="40">
        <v>-10048.5</v>
      </c>
      <c r="E472" s="40">
        <v>0</v>
      </c>
      <c r="F472" s="11"/>
      <c r="G472" s="11"/>
    </row>
    <row r="473" spans="2:7" x14ac:dyDescent="0.2">
      <c r="B473" s="52" t="s">
        <v>339</v>
      </c>
      <c r="C473" s="112">
        <v>-39024.83</v>
      </c>
      <c r="D473" s="40">
        <v>-39024.83</v>
      </c>
      <c r="E473" s="40">
        <v>0</v>
      </c>
      <c r="F473" s="11"/>
      <c r="G473" s="11"/>
    </row>
    <row r="474" spans="2:7" x14ac:dyDescent="0.2">
      <c r="B474" s="52" t="s">
        <v>340</v>
      </c>
      <c r="C474" s="112">
        <v>-18221.95</v>
      </c>
      <c r="D474" s="40">
        <v>-8221.9500000000007</v>
      </c>
      <c r="E474" s="40">
        <v>10000</v>
      </c>
      <c r="F474" s="11"/>
      <c r="G474" s="11"/>
    </row>
    <row r="475" spans="2:7" x14ac:dyDescent="0.2">
      <c r="B475" s="52" t="s">
        <v>341</v>
      </c>
      <c r="C475" s="112">
        <v>-209918.61</v>
      </c>
      <c r="D475" s="40">
        <v>-209918.61</v>
      </c>
      <c r="E475" s="40">
        <v>0</v>
      </c>
      <c r="F475" s="11"/>
      <c r="G475" s="11"/>
    </row>
    <row r="476" spans="2:7" x14ac:dyDescent="0.2">
      <c r="B476" s="52" t="s">
        <v>342</v>
      </c>
      <c r="C476" s="112">
        <v>-69807.72</v>
      </c>
      <c r="D476" s="40">
        <v>-69807.72</v>
      </c>
      <c r="E476" s="40">
        <v>0</v>
      </c>
      <c r="F476" s="11"/>
      <c r="G476" s="11"/>
    </row>
    <row r="477" spans="2:7" x14ac:dyDescent="0.2">
      <c r="B477" s="52" t="s">
        <v>343</v>
      </c>
      <c r="C477" s="112">
        <v>-18221.95</v>
      </c>
      <c r="D477" s="40">
        <v>-18221.95</v>
      </c>
      <c r="E477" s="40">
        <v>0</v>
      </c>
      <c r="F477" s="11"/>
      <c r="G477" s="11"/>
    </row>
    <row r="478" spans="2:7" x14ac:dyDescent="0.2">
      <c r="B478" s="52" t="s">
        <v>344</v>
      </c>
      <c r="C478" s="112">
        <v>-10048.5</v>
      </c>
      <c r="D478" s="40">
        <v>-10048.5</v>
      </c>
      <c r="E478" s="40">
        <v>0</v>
      </c>
      <c r="F478" s="11"/>
      <c r="G478" s="11"/>
    </row>
    <row r="479" spans="2:7" x14ac:dyDescent="0.2">
      <c r="B479" s="52" t="s">
        <v>345</v>
      </c>
      <c r="C479" s="112">
        <v>-18221.95</v>
      </c>
      <c r="D479" s="40">
        <v>-18221.95</v>
      </c>
      <c r="E479" s="40">
        <v>0</v>
      </c>
      <c r="F479" s="11"/>
      <c r="G479" s="11"/>
    </row>
    <row r="480" spans="2:7" x14ac:dyDescent="0.2">
      <c r="B480" s="52" t="s">
        <v>346</v>
      </c>
      <c r="C480" s="112">
        <v>-18221.95</v>
      </c>
      <c r="D480" s="40">
        <v>-18221.95</v>
      </c>
      <c r="E480" s="40">
        <v>0</v>
      </c>
      <c r="F480" s="11"/>
      <c r="G480" s="11"/>
    </row>
    <row r="481" spans="2:7" x14ac:dyDescent="0.2">
      <c r="B481" s="52" t="s">
        <v>347</v>
      </c>
      <c r="C481" s="112">
        <v>-27902.45</v>
      </c>
      <c r="D481" s="40">
        <v>-27902.45</v>
      </c>
      <c r="E481" s="40">
        <v>0</v>
      </c>
      <c r="F481" s="11"/>
      <c r="G481" s="11"/>
    </row>
    <row r="482" spans="2:7" x14ac:dyDescent="0.2">
      <c r="B482" s="52" t="s">
        <v>348</v>
      </c>
      <c r="C482" s="112">
        <v>-28270.45</v>
      </c>
      <c r="D482" s="40">
        <v>-28270.45</v>
      </c>
      <c r="E482" s="40">
        <v>0</v>
      </c>
      <c r="F482" s="11"/>
      <c r="G482" s="11"/>
    </row>
    <row r="483" spans="2:7" x14ac:dyDescent="0.2">
      <c r="B483" s="52" t="s">
        <v>349</v>
      </c>
      <c r="C483" s="112">
        <v>-22473.65</v>
      </c>
      <c r="D483" s="40">
        <v>-22473.65</v>
      </c>
      <c r="E483" s="40">
        <v>0</v>
      </c>
      <c r="F483" s="11"/>
      <c r="G483" s="11"/>
    </row>
    <row r="484" spans="2:7" x14ac:dyDescent="0.2">
      <c r="B484" s="52" t="s">
        <v>350</v>
      </c>
      <c r="C484" s="112">
        <v>-10048.5</v>
      </c>
      <c r="D484" s="40">
        <v>-10048.5</v>
      </c>
      <c r="E484" s="40">
        <v>0</v>
      </c>
      <c r="F484" s="11"/>
      <c r="G484" s="11"/>
    </row>
    <row r="485" spans="2:7" x14ac:dyDescent="0.2">
      <c r="B485" s="52" t="s">
        <v>351</v>
      </c>
      <c r="C485" s="112">
        <v>-21975.29</v>
      </c>
      <c r="D485" s="40">
        <v>-21975.29</v>
      </c>
      <c r="E485" s="40">
        <v>0</v>
      </c>
      <c r="F485" s="11"/>
      <c r="G485" s="11"/>
    </row>
    <row r="486" spans="2:7" x14ac:dyDescent="0.2">
      <c r="B486" s="52" t="s">
        <v>352</v>
      </c>
      <c r="C486" s="112">
        <v>-10048.5</v>
      </c>
      <c r="D486" s="40">
        <v>-10048.5</v>
      </c>
      <c r="E486" s="40">
        <v>0</v>
      </c>
      <c r="F486" s="11"/>
      <c r="G486" s="11"/>
    </row>
    <row r="487" spans="2:7" x14ac:dyDescent="0.2">
      <c r="B487" s="52" t="s">
        <v>353</v>
      </c>
      <c r="C487" s="112">
        <v>-18221.95</v>
      </c>
      <c r="D487" s="40">
        <v>-18221.95</v>
      </c>
      <c r="E487" s="40">
        <v>0</v>
      </c>
      <c r="F487" s="11"/>
      <c r="G487" s="11"/>
    </row>
    <row r="488" spans="2:7" x14ac:dyDescent="0.2">
      <c r="B488" s="52" t="s">
        <v>354</v>
      </c>
      <c r="C488" s="112">
        <v>-34333.040000000001</v>
      </c>
      <c r="D488" s="40">
        <v>-34333.040000000001</v>
      </c>
      <c r="E488" s="40">
        <v>0</v>
      </c>
      <c r="F488" s="11"/>
      <c r="G488" s="11"/>
    </row>
    <row r="489" spans="2:7" x14ac:dyDescent="0.2">
      <c r="B489" s="52" t="s">
        <v>355</v>
      </c>
      <c r="C489" s="112">
        <v>-22573.09</v>
      </c>
      <c r="D489" s="40">
        <v>-11500</v>
      </c>
      <c r="E489" s="40">
        <v>11073.09</v>
      </c>
      <c r="F489" s="11"/>
      <c r="G489" s="11"/>
    </row>
    <row r="490" spans="2:7" x14ac:dyDescent="0.2">
      <c r="B490" s="52" t="s">
        <v>356</v>
      </c>
      <c r="C490" s="112">
        <v>-18221.95</v>
      </c>
      <c r="D490" s="40">
        <v>-18221.95</v>
      </c>
      <c r="E490" s="40">
        <v>0</v>
      </c>
      <c r="F490" s="11"/>
      <c r="G490" s="11"/>
    </row>
    <row r="491" spans="2:7" x14ac:dyDescent="0.2">
      <c r="B491" s="52" t="s">
        <v>357</v>
      </c>
      <c r="C491" s="112">
        <v>-18221.95</v>
      </c>
      <c r="D491" s="40">
        <v>-18221.95</v>
      </c>
      <c r="E491" s="40">
        <v>0</v>
      </c>
      <c r="F491" s="11"/>
      <c r="G491" s="11"/>
    </row>
    <row r="492" spans="2:7" x14ac:dyDescent="0.2">
      <c r="B492" s="52" t="s">
        <v>358</v>
      </c>
      <c r="C492" s="112">
        <v>-20097</v>
      </c>
      <c r="D492" s="40">
        <v>-20097</v>
      </c>
      <c r="E492" s="40">
        <v>0</v>
      </c>
      <c r="F492" s="11"/>
      <c r="G492" s="11"/>
    </row>
    <row r="493" spans="2:7" x14ac:dyDescent="0.2">
      <c r="B493" s="52" t="s">
        <v>359</v>
      </c>
      <c r="C493" s="112">
        <v>-10048.5</v>
      </c>
      <c r="D493" s="40">
        <v>-10048.5</v>
      </c>
      <c r="E493" s="40">
        <v>0</v>
      </c>
      <c r="F493" s="11"/>
      <c r="G493" s="11"/>
    </row>
    <row r="494" spans="2:7" x14ac:dyDescent="0.2">
      <c r="B494" s="52" t="s">
        <v>360</v>
      </c>
      <c r="C494" s="112">
        <v>-11500.35</v>
      </c>
      <c r="D494" s="40">
        <v>-11500.35</v>
      </c>
      <c r="E494" s="40">
        <v>0</v>
      </c>
      <c r="F494" s="11"/>
      <c r="G494" s="11"/>
    </row>
    <row r="495" spans="2:7" x14ac:dyDescent="0.2">
      <c r="B495" s="28" t="s">
        <v>361</v>
      </c>
      <c r="C495" s="113">
        <f>SUM(C417:C494)</f>
        <v>2.2755557438358665E-9</v>
      </c>
      <c r="D495" s="113">
        <f>SUM(D417:D494)</f>
        <v>2.4501787265762687E-9</v>
      </c>
      <c r="E495" s="114">
        <v>0</v>
      </c>
      <c r="F495" s="11"/>
      <c r="G495" s="11"/>
    </row>
    <row r="496" spans="2:7" ht="21" customHeight="1" x14ac:dyDescent="0.2">
      <c r="C496" s="106">
        <f>C495</f>
        <v>2.2755557438358665E-9</v>
      </c>
      <c r="D496" s="106">
        <f>D495</f>
        <v>2.4501787265762687E-9</v>
      </c>
      <c r="E496" s="22">
        <f>SUM(E495:E495)</f>
        <v>0</v>
      </c>
      <c r="F496" s="11"/>
      <c r="G496" s="11"/>
    </row>
    <row r="497" spans="2:7" x14ac:dyDescent="0.2">
      <c r="F497" s="11"/>
      <c r="G497" s="11"/>
    </row>
    <row r="498" spans="2:7" x14ac:dyDescent="0.2">
      <c r="F498" s="11"/>
      <c r="G498" s="11"/>
    </row>
    <row r="499" spans="2:7" x14ac:dyDescent="0.2">
      <c r="F499" s="11"/>
      <c r="G499" s="11"/>
    </row>
    <row r="500" spans="2:7" x14ac:dyDescent="0.2">
      <c r="F500" s="11"/>
      <c r="G500" s="11"/>
    </row>
    <row r="501" spans="2:7" x14ac:dyDescent="0.2">
      <c r="B501" s="115" t="s">
        <v>362</v>
      </c>
      <c r="F501" s="11"/>
      <c r="G501" s="11"/>
    </row>
    <row r="502" spans="2:7" ht="12" customHeight="1" x14ac:dyDescent="0.2">
      <c r="F502" s="11"/>
      <c r="G502" s="11"/>
    </row>
    <row r="503" spans="2:7" x14ac:dyDescent="0.2">
      <c r="C503" s="5"/>
      <c r="D503" s="5"/>
      <c r="E503" s="5"/>
    </row>
    <row r="504" spans="2:7" x14ac:dyDescent="0.2">
      <c r="B504" s="11"/>
      <c r="C504" s="11"/>
      <c r="D504" s="11"/>
      <c r="E504" s="11"/>
      <c r="F504" s="11"/>
    </row>
    <row r="505" spans="2:7" x14ac:dyDescent="0.2">
      <c r="B505" s="11"/>
      <c r="C505" s="11"/>
      <c r="D505" s="11"/>
      <c r="E505" s="11"/>
      <c r="F505" s="11"/>
    </row>
    <row r="507" spans="2:7" ht="12.75" customHeight="1" x14ac:dyDescent="0.2"/>
    <row r="510" spans="2:7" ht="12.75" customHeight="1" x14ac:dyDescent="0.2"/>
  </sheetData>
  <mergeCells count="15">
    <mergeCell ref="E340:G340"/>
    <mergeCell ref="E363:F363"/>
    <mergeCell ref="B413:F413"/>
    <mergeCell ref="D219:E219"/>
    <mergeCell ref="D228:E228"/>
    <mergeCell ref="D235:E235"/>
    <mergeCell ref="D242:E242"/>
    <mergeCell ref="D275:E275"/>
    <mergeCell ref="D283:E283"/>
    <mergeCell ref="A2:L2"/>
    <mergeCell ref="A3:L3"/>
    <mergeCell ref="A4:L4"/>
    <mergeCell ref="C6:F6"/>
    <mergeCell ref="A9:L9"/>
    <mergeCell ref="D82:E82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72 C231 C222:C224 C216"/>
    <dataValidation allowBlank="1" showInputMessage="1" showErrorMessage="1" prompt="Corresponde al número de la cuenta de acuerdo al Plan de Cuentas emitido por el CONAC (DOF 22/11/2010)." sqref="B172"/>
    <dataValidation allowBlank="1" showInputMessage="1" showErrorMessage="1" prompt="Características cualitativas significativas que les impacten financieramente." sqref="D172:E172 E231 E222:E224 E216"/>
    <dataValidation allowBlank="1" showInputMessage="1" showErrorMessage="1" prompt="Especificar origen de dicho recurso: Federal, Estatal, Municipal, Particulares." sqref="D216 D231 D222:D224"/>
  </dataValidations>
  <pageMargins left="0.70866141732283472" right="0.70866141732283472" top="0.74803149606299213" bottom="0.74803149606299213" header="0.31496062992125984" footer="0.31496062992125984"/>
  <pageSetup scale="48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 y 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2017-07-13T01:19:14Z</dcterms:created>
  <dcterms:modified xsi:type="dcterms:W3CDTF">2017-07-13T01:19:43Z</dcterms:modified>
</cp:coreProperties>
</file>