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ERONICA MALDONADO\LGCG Y LDP\2017\"/>
    </mc:Choice>
  </mc:AlternateContent>
  <bookViews>
    <workbookView xWindow="0" yWindow="0" windowWidth="28800" windowHeight="9945"/>
  </bookViews>
  <sheets>
    <sheet name="IR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" i="1" l="1"/>
  <c r="V33" i="1"/>
  <c r="W32" i="1"/>
  <c r="W34" i="1" s="1"/>
  <c r="V32" i="1"/>
  <c r="U32" i="1"/>
  <c r="U33" i="1" s="1"/>
  <c r="Y31" i="1"/>
  <c r="X31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V34" i="1" l="1"/>
  <c r="U34" i="1"/>
</calcChain>
</file>

<file path=xl/sharedStrings.xml><?xml version="1.0" encoding="utf-8"?>
<sst xmlns="http://schemas.openxmlformats.org/spreadsheetml/2006/main" count="332" uniqueCount="100">
  <si>
    <t>INDICADORES PARA RESULTADOS</t>
  </si>
  <si>
    <t>Del 1 de Enero al 30 de Junio de 2017</t>
  </si>
  <si>
    <t>Ente Público:</t>
  </si>
  <si>
    <t>SISTEMA VANZADO DE BACHILLERATO Y EDUCACIÓN SUPERIOR EN EL ESTADO DE GUANAJUATO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</si>
  <si>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</si>
  <si>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</si>
  <si>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</si>
  <si>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</si>
  <si>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</si>
  <si>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</si>
  <si>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</si>
  <si>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</si>
  <si>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</si>
  <si>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</si>
  <si>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</si>
  <si>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</si>
  <si>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</si>
  <si>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</si>
  <si>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</si>
  <si>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</si>
  <si>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</si>
  <si>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</si>
  <si>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</si>
  <si>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</si>
  <si>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</si>
  <si>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</si>
  <si>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</si>
  <si>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</si>
  <si>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</si>
  <si>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</si>
  <si>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</si>
  <si>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</si>
  <si>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</si>
  <si>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</si>
  <si>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</si>
  <si>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GUANAJUATO EDUCADO</t>
  </si>
  <si>
    <t>EDUCACIÓN PARA LA VIDA</t>
  </si>
  <si>
    <t>02</t>
  </si>
  <si>
    <t>05</t>
  </si>
  <si>
    <t>02 y 03</t>
  </si>
  <si>
    <t>P005 - Gestión de centros escolares de Educación Media Superior y Superior</t>
  </si>
  <si>
    <t>18000401</t>
  </si>
  <si>
    <t>Porcentaje de procesos educativos certificados y/o programas educativos acreditados</t>
  </si>
  <si>
    <t>P005-C2. Programas, procesos y/o planteles de instituciones de educación media superior y superior, certificados</t>
  </si>
  <si>
    <t>Estratégico</t>
  </si>
  <si>
    <t>Eficacia</t>
  </si>
  <si>
    <t>Anual</t>
  </si>
  <si>
    <t>PROCESOS Y/O PROGRAMAS EDUCATIVOS CERTIFICADOS Y/O ACREDITADOS / PROCESOS Y/O PROGRAMAS EDUCATIVOS PROGRAMADOS A SER CERTIFICADOS Y/O ACREDITADOS * 100</t>
  </si>
  <si>
    <t>18010201-18010209</t>
  </si>
  <si>
    <t>Porcentaje de planteles que ingresan al sistema nacional de bachillerato</t>
  </si>
  <si>
    <t>PLANTELES QUE INGRESAN EN EL SISTEMA NACIONAL DE BACHILLERATO / PLANTELES PROGRAMADOS A INGRESAR, EN EL SISTEMA NACIONAL DE BACHILLERATO * 100</t>
  </si>
  <si>
    <t>18000801</t>
  </si>
  <si>
    <t>Porcentaje de Planteles que cuentan con la Certificación de la Norma ISO 9001</t>
  </si>
  <si>
    <t>PLANTELES QUE CUENTAN CON LA CERTIFICACIÓN DE LA NORMA ISO 9001 / PLANTELES PROGRAMADOS A CERTIFICAR BAJO LA NORMA ISO 9001 * 100</t>
  </si>
  <si>
    <t>Porcentaje de docentes y directivos fortalecidos con alguna acción formativa o laboral</t>
  </si>
  <si>
    <t>P005-C3. Los cuerpos académicos y directivos de las instituciones públicas de educación media superior y superior son capacitados, actualizados y profesionalizados.</t>
  </si>
  <si>
    <t>DOCENTES Y DIRECTIVOS FORTALECIDOS CON ALGUNA ACCIÓN FORMATIVA O LABORAL / DOCENTES Y DIRECTIVOS PROGRAMADOS A SER FORTALECIDOS CON ALGUNA ACCIÓN FORMATIVA O LABORAL * 100</t>
  </si>
  <si>
    <t>03</t>
  </si>
  <si>
    <t>18020301</t>
  </si>
  <si>
    <t>Porcentaje de estudiantes participando en cursos, actividades y talleres complementarias para el desarrollo integral</t>
  </si>
  <si>
    <t>P005-C4. Cursos, actividades y talleres para el desarrollo complementario de los alumnos impartidos.</t>
  </si>
  <si>
    <t>ESTUDIANTES  PARTICIPANDO EN CURSOS, ACTIVIDADES Y TALLERES COMPLEMENTARIAS PARA EL  DESARROLLO INTEGRAL / ESTUDIANTES  PROGRAMADOS PARA PARTICIPAR EN CURSOS, ACTIVIDADES Y TALLERES COMPLEMENTARIAS PARA EL  DESARROLLO INTEGRAL * 100</t>
  </si>
  <si>
    <t>E017 - Cobertura de Educación Media Superior y Superior</t>
  </si>
  <si>
    <t>18010201 y 18020301 y 18000401</t>
  </si>
  <si>
    <t>Porcentaje de alumnos atendidos</t>
  </si>
  <si>
    <t>E017-C1. Servicios educativos ofertados (II.1.2)</t>
  </si>
  <si>
    <t>Número de alumnos atendidos / Número de alumnos proyectados a atender * 100</t>
  </si>
  <si>
    <t>18000501</t>
  </si>
  <si>
    <t>Porcentaje de necesidades de infraestructura y equipamiento atendidas</t>
  </si>
  <si>
    <t>E017-C2. Infraestructura educativa consolidada (II.1.2)</t>
  </si>
  <si>
    <t>NECESIDADES DE INFRAESTRUCTURA Y EQUIPAMIENTO ATENDIDAS / NECESIDADES DE INFRAESTRUCTURA Y EQUIPAMIENTO IDENTIFICADAS * 100</t>
  </si>
  <si>
    <t>E038 - Competencias para el trabajo</t>
  </si>
  <si>
    <t>18020301 y 18000401</t>
  </si>
  <si>
    <t>Porcentaje de alumnos atendidos con acciones de fortalecimiento</t>
  </si>
  <si>
    <t>E038-C1. Servicios de vinculación con el entorno fortalecidos (servicio social, estadías, seguimiento a egresados) (II.2.4)</t>
  </si>
  <si>
    <t>Alumnos atendidos con acciones de fortalecimiento para la vinculación con el entorno / Alumnos programados a ser atendidos con acciones de fortalecimiento para la vinculación con el entorno * 100</t>
  </si>
  <si>
    <t>18010201</t>
  </si>
  <si>
    <t>E038-C2. Programa de aprendizaje para el liderazgo y emprendedurismo ofertado</t>
  </si>
  <si>
    <t>Alumnos atendidos con acciones para el fortalecimiento de competencias emprendedoras / Alumnos programados para ser atendidos con acciones para el fortalecimiento de competencias emprendedoras * 100</t>
  </si>
  <si>
    <t>Porcentaje de alumnos con formación y/o certificados en competencias laborales</t>
  </si>
  <si>
    <t xml:space="preserve">E038-C3. Programas de formación dual escuela-empresa y certificación de competencias laborales ofertados (II.2.6) </t>
  </si>
  <si>
    <t>Alumnos con formación  y/o certificados en competencias laborales / Alumnos con formación  y/o certificados en competencias laborales programados * 100</t>
  </si>
  <si>
    <t>E057 - Trayectoria en Nivel Básico, Media Superior y Superior</t>
  </si>
  <si>
    <t>Porcentaje de alumnos en riesgo de deserción y reprobación atendidos con apoyo académico y/o psicosocial</t>
  </si>
  <si>
    <t>E057 - C4. Apoyo académico y/o psicosocial a alumnos en riesgo de deserción o reprobación otorgados (II.1.6)</t>
  </si>
  <si>
    <t>ALUMNOS EN RIESGO DE DESERCIÓN Y REPROBACIÓN ATENDIDOS CON APOYO ACADÉMICO Y/O PSICOSOCIAL / ALUMNOS EN RIESGO DE DESERCIÓN Y REPROBACIÓN, IDENTIFICADOS * 100</t>
  </si>
  <si>
    <t>G1080- GESTIÓN</t>
  </si>
  <si>
    <t>Gestión</t>
  </si>
  <si>
    <t>n/a</t>
  </si>
  <si>
    <t>G1081- GESTIÓN</t>
  </si>
  <si>
    <t>G1122- GESTIÓN</t>
  </si>
  <si>
    <t>G1133- GESTIÓN</t>
  </si>
  <si>
    <t>G1123- GESTIÓN</t>
  </si>
  <si>
    <t>G1134- GESTIÓN</t>
  </si>
  <si>
    <t>G1135- GESTIÓN</t>
  </si>
  <si>
    <t>G1058- GESTIÓN</t>
  </si>
  <si>
    <t>G1059- GESTIÓN</t>
  </si>
  <si>
    <t>G2069- GESTIÓN</t>
  </si>
  <si>
    <t>G2070- GESTIÓN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</si>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</sst>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3">
    <xf numFmtId="0" fontId="0" fillId="0" borderId="0" xfId="0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 wrapText="1"/>
    </xf>
    <xf numFmtId="0" fontId="2" fillId="2" borderId="7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 wrapText="1"/>
    </xf>
    <xf numFmtId="0" fontId="2" fillId="2" borderId="10" xfId="2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 wrapText="1"/>
    </xf>
    <xf numFmtId="0" fontId="2" fillId="2" borderId="8" xfId="2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6" xfId="0" quotePrefix="1" applyFont="1" applyFill="1" applyBorder="1" applyAlignment="1">
      <alignment vertical="center" wrapText="1"/>
    </xf>
    <xf numFmtId="0" fontId="3" fillId="3" borderId="13" xfId="0" quotePrefix="1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righ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2" fontId="3" fillId="0" borderId="0" xfId="0" applyNumberFormat="1" applyFont="1" applyBorder="1"/>
    <xf numFmtId="2" fontId="3" fillId="0" borderId="11" xfId="0" applyNumberFormat="1" applyFont="1" applyBorder="1"/>
    <xf numFmtId="164" fontId="3" fillId="0" borderId="12" xfId="1" applyNumberFormat="1" applyFont="1" applyFill="1" applyBorder="1"/>
    <xf numFmtId="43" fontId="3" fillId="0" borderId="0" xfId="0" applyNumberFormat="1" applyFont="1" applyBorder="1"/>
    <xf numFmtId="43" fontId="3" fillId="0" borderId="11" xfId="0" applyNumberFormat="1" applyFont="1" applyBorder="1"/>
    <xf numFmtId="0" fontId="3" fillId="3" borderId="1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/>
    <xf numFmtId="0" fontId="3" fillId="0" borderId="0" xfId="0" applyFont="1" applyBorder="1"/>
    <xf numFmtId="2" fontId="3" fillId="0" borderId="13" xfId="0" applyNumberFormat="1" applyFont="1" applyBorder="1"/>
    <xf numFmtId="164" fontId="3" fillId="0" borderId="0" xfId="1" applyNumberFormat="1" applyFont="1" applyFill="1" applyBorder="1"/>
    <xf numFmtId="0" fontId="3" fillId="0" borderId="13" xfId="0" applyFont="1" applyBorder="1"/>
    <xf numFmtId="0" fontId="3" fillId="3" borderId="1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15" xfId="0" applyFont="1" applyBorder="1"/>
    <xf numFmtId="164" fontId="3" fillId="0" borderId="0" xfId="1" applyNumberFormat="1" applyFont="1" applyBorder="1"/>
    <xf numFmtId="0" fontId="5" fillId="3" borderId="0" xfId="0" applyFont="1" applyFill="1"/>
    <xf numFmtId="0" fontId="5" fillId="3" borderId="2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left" vertical="center" wrapText="1" indent="3"/>
    </xf>
    <xf numFmtId="0" fontId="5" fillId="3" borderId="3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right" vertical="center" wrapText="1"/>
    </xf>
    <xf numFmtId="0" fontId="5" fillId="3" borderId="8" xfId="0" applyFont="1" applyFill="1" applyBorder="1"/>
    <xf numFmtId="0" fontId="5" fillId="0" borderId="14" xfId="0" applyFont="1" applyBorder="1"/>
    <xf numFmtId="0" fontId="5" fillId="0" borderId="8" xfId="0" applyFont="1" applyBorder="1"/>
    <xf numFmtId="0" fontId="5" fillId="0" borderId="1" xfId="0" applyFont="1" applyBorder="1"/>
    <xf numFmtId="0" fontId="5" fillId="0" borderId="5" xfId="0" applyFont="1" applyBorder="1"/>
    <xf numFmtId="164" fontId="5" fillId="0" borderId="5" xfId="0" applyNumberFormat="1" applyFont="1" applyBorder="1"/>
    <xf numFmtId="0" fontId="5" fillId="0" borderId="0" xfId="0" applyFont="1"/>
    <xf numFmtId="43" fontId="6" fillId="0" borderId="0" xfId="1" applyFont="1"/>
    <xf numFmtId="164" fontId="6" fillId="0" borderId="0" xfId="0" applyNumberFormat="1" applyFont="1"/>
  </cellXfs>
  <cellStyles count="3">
    <cellStyle name="Millares" xfId="1" builtinId="3"/>
    <cellStyle name="Normal" xfId="0" builtinId="0"/>
    <cellStyle name="Normal_141008Reportes Cuadros Institucionales-sectorialesADV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6.%20JUNIO\Estados%20Fros%20y%20Pptales%202017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41">
          <cell r="E41">
            <v>862283206.95000005</v>
          </cell>
        </row>
      </sheetData>
      <sheetData sheetId="21">
        <row r="19">
          <cell r="J19">
            <v>64492502.459999993</v>
          </cell>
          <cell r="L19">
            <v>18790570.890000001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Y34"/>
  <sheetViews>
    <sheetView showGridLines="0" tabSelected="1" view="pageBreakPreview" zoomScale="85" zoomScaleNormal="70" zoomScaleSheetLayoutView="85" workbookViewId="0">
      <selection activeCell="N36" sqref="N36"/>
    </sheetView>
  </sheetViews>
  <sheetFormatPr baseColWidth="10" defaultColWidth="11.42578125" defaultRowHeight="12.75" x14ac:dyDescent="0.2"/>
  <cols>
    <col min="1" max="1" width="2.140625" style="4" customWidth="1"/>
    <col min="2" max="2" width="16" style="2" customWidth="1"/>
    <col min="3" max="3" width="15.7109375" style="2" customWidth="1"/>
    <col min="4" max="5" width="5.42578125" style="2" customWidth="1"/>
    <col min="6" max="6" width="7.28515625" style="2" customWidth="1"/>
    <col min="7" max="7" width="19" style="2" customWidth="1"/>
    <col min="8" max="8" width="11.28515625" style="2" customWidth="1"/>
    <col min="9" max="9" width="22.5703125" style="2" hidden="1" customWidth="1"/>
    <col min="10" max="10" width="24.7109375" style="2" hidden="1" customWidth="1"/>
    <col min="11" max="13" width="12.7109375" style="2" hidden="1" customWidth="1"/>
    <col min="14" max="14" width="11.42578125" style="2" customWidth="1"/>
    <col min="15" max="15" width="40.42578125" style="2" customWidth="1"/>
    <col min="16" max="16" width="16.5703125" style="4" customWidth="1"/>
    <col min="17" max="18" width="11.42578125" style="2" customWidth="1"/>
    <col min="19" max="19" width="13" style="2" customWidth="1"/>
    <col min="20" max="20" width="13.28515625" style="2" customWidth="1"/>
    <col min="21" max="21" width="18" style="2" customWidth="1"/>
    <col min="22" max="22" width="20.140625" style="2" customWidth="1"/>
    <col min="23" max="23" width="20.5703125" style="2" customWidth="1"/>
    <col min="24" max="16384" width="11.42578125" style="2"/>
  </cols>
  <sheetData>
    <row r="1" spans="2:25" ht="24" customHeight="1" x14ac:dyDescent="0.2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2:25" ht="13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2:25" ht="20.25" customHeight="1" x14ac:dyDescent="0.2">
      <c r="B3" s="1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s="4" customFormat="1" ht="8.25" customHeight="1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25" s="4" customFormat="1" ht="24" customHeight="1" x14ac:dyDescent="0.2">
      <c r="D5" s="5" t="s">
        <v>2</v>
      </c>
      <c r="E5" s="6" t="s">
        <v>3</v>
      </c>
      <c r="F5" s="6"/>
      <c r="G5" s="7"/>
      <c r="H5" s="6"/>
      <c r="I5" s="6"/>
      <c r="J5" s="6"/>
      <c r="K5" s="6"/>
      <c r="L5" s="8"/>
      <c r="M5" s="8"/>
      <c r="N5" s="9"/>
      <c r="O5" s="3"/>
    </row>
    <row r="6" spans="2:25" s="4" customFormat="1" ht="8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25" ht="15" customHeight="1" x14ac:dyDescent="0.2">
      <c r="B7" s="10" t="s">
        <v>4</v>
      </c>
      <c r="C7" s="11"/>
      <c r="D7" s="12" t="s">
        <v>5</v>
      </c>
      <c r="E7" s="13"/>
      <c r="F7" s="13"/>
      <c r="G7" s="13"/>
      <c r="H7" s="14"/>
      <c r="I7" s="15" t="s">
        <v>6</v>
      </c>
      <c r="J7" s="15"/>
      <c r="K7" s="15"/>
      <c r="L7" s="15"/>
      <c r="M7" s="15"/>
      <c r="N7" s="15"/>
      <c r="O7" s="15"/>
      <c r="P7" s="15" t="s">
        <v>7</v>
      </c>
      <c r="Q7" s="15"/>
      <c r="R7" s="15"/>
      <c r="S7" s="15"/>
      <c r="T7" s="15"/>
      <c r="U7" s="15" t="s">
        <v>8</v>
      </c>
      <c r="V7" s="15"/>
      <c r="W7" s="15"/>
      <c r="X7" s="15"/>
      <c r="Y7" s="15"/>
    </row>
    <row r="8" spans="2:25" x14ac:dyDescent="0.2">
      <c r="B8" s="16" t="s">
        <v>9</v>
      </c>
      <c r="C8" s="16" t="s">
        <v>10</v>
      </c>
      <c r="D8" s="17" t="s">
        <v>11</v>
      </c>
      <c r="E8" s="17" t="s">
        <v>12</v>
      </c>
      <c r="F8" s="17" t="s">
        <v>13</v>
      </c>
      <c r="G8" s="17" t="s">
        <v>14</v>
      </c>
      <c r="H8" s="17" t="s">
        <v>15</v>
      </c>
      <c r="I8" s="18" t="s">
        <v>16</v>
      </c>
      <c r="J8" s="18" t="s">
        <v>17</v>
      </c>
      <c r="K8" s="18" t="s">
        <v>18</v>
      </c>
      <c r="L8" s="18" t="s">
        <v>19</v>
      </c>
      <c r="M8" s="18" t="s">
        <v>20</v>
      </c>
      <c r="N8" s="18" t="s">
        <v>21</v>
      </c>
      <c r="O8" s="18" t="s">
        <v>22</v>
      </c>
      <c r="P8" s="18" t="s">
        <v>23</v>
      </c>
      <c r="Q8" s="18" t="s">
        <v>24</v>
      </c>
      <c r="R8" s="18" t="s">
        <v>25</v>
      </c>
      <c r="S8" s="19" t="s">
        <v>26</v>
      </c>
      <c r="T8" s="20"/>
      <c r="U8" s="18" t="s">
        <v>27</v>
      </c>
      <c r="V8" s="18" t="s">
        <v>28</v>
      </c>
      <c r="W8" s="18" t="s">
        <v>29</v>
      </c>
      <c r="X8" s="21" t="s">
        <v>30</v>
      </c>
      <c r="Y8" s="20"/>
    </row>
    <row r="9" spans="2:25" ht="20.25" customHeight="1" x14ac:dyDescent="0.2">
      <c r="B9" s="22"/>
      <c r="C9" s="22"/>
      <c r="D9" s="23"/>
      <c r="E9" s="23"/>
      <c r="F9" s="23"/>
      <c r="G9" s="23"/>
      <c r="H9" s="23"/>
      <c r="I9" s="24"/>
      <c r="J9" s="24"/>
      <c r="K9" s="24"/>
      <c r="L9" s="24"/>
      <c r="M9" s="24"/>
      <c r="N9" s="24"/>
      <c r="O9" s="24"/>
      <c r="P9" s="24"/>
      <c r="Q9" s="24"/>
      <c r="R9" s="25"/>
      <c r="S9" s="26" t="s">
        <v>31</v>
      </c>
      <c r="T9" s="27" t="s">
        <v>32</v>
      </c>
      <c r="U9" s="28"/>
      <c r="V9" s="28"/>
      <c r="W9" s="28"/>
      <c r="X9" s="26" t="s">
        <v>33</v>
      </c>
      <c r="Y9" s="26" t="s">
        <v>34</v>
      </c>
    </row>
    <row r="10" spans="2:25" ht="76.5" x14ac:dyDescent="0.2">
      <c r="B10" s="29" t="s">
        <v>35</v>
      </c>
      <c r="C10" s="30" t="s">
        <v>36</v>
      </c>
      <c r="D10" s="31" t="s">
        <v>37</v>
      </c>
      <c r="E10" s="32" t="s">
        <v>38</v>
      </c>
      <c r="F10" s="33" t="s">
        <v>39</v>
      </c>
      <c r="G10" s="34" t="s">
        <v>40</v>
      </c>
      <c r="H10" s="35" t="s">
        <v>41</v>
      </c>
      <c r="I10" s="36" t="s">
        <v>42</v>
      </c>
      <c r="J10" s="37" t="s">
        <v>43</v>
      </c>
      <c r="K10" s="38" t="s">
        <v>44</v>
      </c>
      <c r="L10" s="38" t="s">
        <v>45</v>
      </c>
      <c r="M10" s="38" t="s">
        <v>46</v>
      </c>
      <c r="N10" s="38"/>
      <c r="O10" s="39" t="s">
        <v>47</v>
      </c>
      <c r="P10" s="40">
        <v>3</v>
      </c>
      <c r="Q10" s="41"/>
      <c r="R10" s="41">
        <v>3</v>
      </c>
      <c r="S10" s="42">
        <v>1</v>
      </c>
      <c r="T10" s="43">
        <v>0</v>
      </c>
      <c r="U10" s="44">
        <v>1909767</v>
      </c>
      <c r="V10" s="44">
        <v>2737623.97</v>
      </c>
      <c r="W10" s="44">
        <v>722815.53</v>
      </c>
      <c r="X10" s="45">
        <f>+W10/U10</f>
        <v>0.37848362130039948</v>
      </c>
      <c r="Y10" s="46">
        <f>+W10/V10</f>
        <v>0.26403024590700086</v>
      </c>
    </row>
    <row r="11" spans="2:25" ht="63.75" x14ac:dyDescent="0.2">
      <c r="B11" s="47" t="s">
        <v>35</v>
      </c>
      <c r="C11" s="48" t="s">
        <v>36</v>
      </c>
      <c r="D11" s="49" t="s">
        <v>37</v>
      </c>
      <c r="E11" s="33" t="s">
        <v>38</v>
      </c>
      <c r="F11" s="32" t="s">
        <v>37</v>
      </c>
      <c r="G11" s="50" t="s">
        <v>40</v>
      </c>
      <c r="H11" s="35" t="s">
        <v>48</v>
      </c>
      <c r="I11" s="51" t="s">
        <v>49</v>
      </c>
      <c r="J11" s="52" t="s">
        <v>43</v>
      </c>
      <c r="K11" s="53" t="s">
        <v>44</v>
      </c>
      <c r="L11" s="53" t="s">
        <v>45</v>
      </c>
      <c r="M11" s="53" t="s">
        <v>46</v>
      </c>
      <c r="N11" s="53"/>
      <c r="O11" s="33" t="s">
        <v>50</v>
      </c>
      <c r="P11" s="54">
        <v>90</v>
      </c>
      <c r="Q11" s="55"/>
      <c r="R11" s="55">
        <v>90</v>
      </c>
      <c r="S11" s="42">
        <v>1</v>
      </c>
      <c r="T11" s="56">
        <v>0</v>
      </c>
      <c r="U11" s="57">
        <v>90474170</v>
      </c>
      <c r="V11" s="57">
        <v>92625600.669999987</v>
      </c>
      <c r="W11" s="57">
        <v>39152875.640000001</v>
      </c>
      <c r="X11" s="45">
        <f t="shared" ref="X11:X31" si="0">+W11/U11</f>
        <v>0.43275197374012936</v>
      </c>
      <c r="Y11" s="56">
        <f t="shared" ref="Y11:Y31" si="1">+W11/V11</f>
        <v>0.42270036962557606</v>
      </c>
    </row>
    <row r="12" spans="2:25" ht="63.75" x14ac:dyDescent="0.2">
      <c r="B12" s="47" t="s">
        <v>35</v>
      </c>
      <c r="C12" s="48" t="s">
        <v>36</v>
      </c>
      <c r="D12" s="49" t="s">
        <v>37</v>
      </c>
      <c r="E12" s="33" t="s">
        <v>38</v>
      </c>
      <c r="F12" s="32" t="s">
        <v>37</v>
      </c>
      <c r="G12" s="50" t="s">
        <v>40</v>
      </c>
      <c r="H12" s="35" t="s">
        <v>51</v>
      </c>
      <c r="I12" s="51" t="s">
        <v>52</v>
      </c>
      <c r="J12" s="52" t="s">
        <v>43</v>
      </c>
      <c r="K12" s="53" t="s">
        <v>44</v>
      </c>
      <c r="L12" s="53" t="s">
        <v>45</v>
      </c>
      <c r="M12" s="53" t="s">
        <v>46</v>
      </c>
      <c r="N12" s="53"/>
      <c r="O12" s="33" t="s">
        <v>53</v>
      </c>
      <c r="P12" s="54">
        <v>103</v>
      </c>
      <c r="Q12" s="55"/>
      <c r="R12" s="55">
        <v>103</v>
      </c>
      <c r="S12" s="42">
        <v>1</v>
      </c>
      <c r="T12" s="56">
        <v>0</v>
      </c>
      <c r="U12" s="57">
        <v>4591702</v>
      </c>
      <c r="V12" s="57">
        <v>5580486.6100000003</v>
      </c>
      <c r="W12" s="57">
        <v>820855.63</v>
      </c>
      <c r="X12" s="45">
        <f t="shared" si="0"/>
        <v>0.17876936046807915</v>
      </c>
      <c r="Y12" s="56">
        <f t="shared" si="1"/>
        <v>0.1470939162418311</v>
      </c>
    </row>
    <row r="13" spans="2:25" ht="89.25" x14ac:dyDescent="0.2">
      <c r="B13" s="47" t="s">
        <v>35</v>
      </c>
      <c r="C13" s="48" t="s">
        <v>36</v>
      </c>
      <c r="D13" s="49" t="s">
        <v>37</v>
      </c>
      <c r="E13" s="33" t="s">
        <v>38</v>
      </c>
      <c r="F13" s="32" t="s">
        <v>39</v>
      </c>
      <c r="G13" s="50" t="s">
        <v>40</v>
      </c>
      <c r="H13" s="35" t="s">
        <v>51</v>
      </c>
      <c r="I13" s="51" t="s">
        <v>54</v>
      </c>
      <c r="J13" s="52" t="s">
        <v>55</v>
      </c>
      <c r="K13" s="53" t="s">
        <v>44</v>
      </c>
      <c r="L13" s="53" t="s">
        <v>45</v>
      </c>
      <c r="M13" s="53" t="s">
        <v>46</v>
      </c>
      <c r="N13" s="53"/>
      <c r="O13" s="33" t="s">
        <v>56</v>
      </c>
      <c r="P13" s="54">
        <v>1450</v>
      </c>
      <c r="Q13" s="55"/>
      <c r="R13" s="55">
        <v>218</v>
      </c>
      <c r="S13" s="42">
        <v>0.1503448275862069</v>
      </c>
      <c r="T13" s="56">
        <v>0</v>
      </c>
      <c r="U13" s="57">
        <v>10143486</v>
      </c>
      <c r="V13" s="57">
        <v>8926587.0700000003</v>
      </c>
      <c r="W13" s="57">
        <v>1104717.49</v>
      </c>
      <c r="X13" s="45">
        <f t="shared" si="0"/>
        <v>0.10890905651173571</v>
      </c>
      <c r="Y13" s="56">
        <f t="shared" si="1"/>
        <v>0.12375586339292828</v>
      </c>
    </row>
    <row r="14" spans="2:25" ht="102" x14ac:dyDescent="0.2">
      <c r="B14" s="47" t="s">
        <v>35</v>
      </c>
      <c r="C14" s="48" t="s">
        <v>36</v>
      </c>
      <c r="D14" s="49" t="s">
        <v>37</v>
      </c>
      <c r="E14" s="33" t="s">
        <v>38</v>
      </c>
      <c r="F14" s="32" t="s">
        <v>57</v>
      </c>
      <c r="G14" s="50" t="s">
        <v>40</v>
      </c>
      <c r="H14" s="35" t="s">
        <v>58</v>
      </c>
      <c r="I14" s="51" t="s">
        <v>59</v>
      </c>
      <c r="J14" s="52" t="s">
        <v>60</v>
      </c>
      <c r="K14" s="53" t="s">
        <v>44</v>
      </c>
      <c r="L14" s="53" t="s">
        <v>45</v>
      </c>
      <c r="M14" s="53" t="s">
        <v>46</v>
      </c>
      <c r="N14" s="53"/>
      <c r="O14" s="33" t="s">
        <v>61</v>
      </c>
      <c r="P14" s="54">
        <v>35333</v>
      </c>
      <c r="Q14" s="55"/>
      <c r="R14" s="55">
        <v>34164</v>
      </c>
      <c r="S14" s="42">
        <v>0.96691478221492655</v>
      </c>
      <c r="T14" s="56">
        <v>0</v>
      </c>
      <c r="U14" s="57">
        <v>18367469</v>
      </c>
      <c r="V14" s="57">
        <v>18761512.890000001</v>
      </c>
      <c r="W14" s="57">
        <v>5592488.9299999997</v>
      </c>
      <c r="X14" s="45">
        <f t="shared" si="0"/>
        <v>0.30447792943056007</v>
      </c>
      <c r="Y14" s="56">
        <f t="shared" si="1"/>
        <v>0.29808304707563482</v>
      </c>
    </row>
    <row r="15" spans="2:25" ht="38.25" x14ac:dyDescent="0.2">
      <c r="B15" s="47" t="s">
        <v>35</v>
      </c>
      <c r="C15" s="48" t="s">
        <v>36</v>
      </c>
      <c r="D15" s="49" t="s">
        <v>37</v>
      </c>
      <c r="E15" s="33" t="s">
        <v>38</v>
      </c>
      <c r="F15" s="33" t="s">
        <v>39</v>
      </c>
      <c r="G15" s="50" t="s">
        <v>62</v>
      </c>
      <c r="H15" s="35" t="s">
        <v>63</v>
      </c>
      <c r="I15" s="51" t="s">
        <v>64</v>
      </c>
      <c r="J15" s="52" t="s">
        <v>65</v>
      </c>
      <c r="K15" s="53" t="s">
        <v>44</v>
      </c>
      <c r="L15" s="53" t="s">
        <v>45</v>
      </c>
      <c r="M15" s="53" t="s">
        <v>46</v>
      </c>
      <c r="N15" s="53"/>
      <c r="O15" s="33" t="s">
        <v>66</v>
      </c>
      <c r="P15" s="54">
        <v>40530</v>
      </c>
      <c r="Q15" s="55"/>
      <c r="R15" s="55">
        <v>36660</v>
      </c>
      <c r="S15" s="42">
        <v>0.90451517394522574</v>
      </c>
      <c r="T15" s="56">
        <v>0</v>
      </c>
      <c r="U15" s="57">
        <v>577206164.75</v>
      </c>
      <c r="V15" s="57">
        <v>643599864.25</v>
      </c>
      <c r="W15" s="57">
        <v>247975139.66000003</v>
      </c>
      <c r="X15" s="45">
        <f t="shared" si="0"/>
        <v>0.42961277062486541</v>
      </c>
      <c r="Y15" s="56">
        <f t="shared" si="1"/>
        <v>0.38529395892426188</v>
      </c>
    </row>
    <row r="16" spans="2:25" ht="51" x14ac:dyDescent="0.2">
      <c r="B16" s="47" t="s">
        <v>35</v>
      </c>
      <c r="C16" s="48" t="s">
        <v>36</v>
      </c>
      <c r="D16" s="49" t="s">
        <v>37</v>
      </c>
      <c r="E16" s="33" t="s">
        <v>38</v>
      </c>
      <c r="F16" s="32" t="s">
        <v>37</v>
      </c>
      <c r="G16" s="50" t="s">
        <v>62</v>
      </c>
      <c r="H16" s="35" t="s">
        <v>67</v>
      </c>
      <c r="I16" s="51" t="s">
        <v>68</v>
      </c>
      <c r="J16" s="52" t="s">
        <v>69</v>
      </c>
      <c r="K16" s="53" t="s">
        <v>44</v>
      </c>
      <c r="L16" s="53" t="s">
        <v>45</v>
      </c>
      <c r="M16" s="53" t="s">
        <v>46</v>
      </c>
      <c r="N16" s="53"/>
      <c r="O16" s="33" t="s">
        <v>70</v>
      </c>
      <c r="P16" s="54">
        <v>323</v>
      </c>
      <c r="Q16" s="55"/>
      <c r="R16" s="55">
        <v>0</v>
      </c>
      <c r="S16" s="42">
        <v>0</v>
      </c>
      <c r="T16" s="56">
        <v>0</v>
      </c>
      <c r="U16" s="57">
        <v>10839470</v>
      </c>
      <c r="V16" s="57">
        <v>15332478.449999999</v>
      </c>
      <c r="W16" s="57">
        <v>2548068.87</v>
      </c>
      <c r="X16" s="45">
        <f t="shared" si="0"/>
        <v>0.23507319730577234</v>
      </c>
      <c r="Y16" s="56">
        <f t="shared" si="1"/>
        <v>0.16618767006974011</v>
      </c>
    </row>
    <row r="17" spans="1:25" ht="73.5" customHeight="1" x14ac:dyDescent="0.2">
      <c r="B17" s="47" t="s">
        <v>35</v>
      </c>
      <c r="C17" s="48" t="s">
        <v>36</v>
      </c>
      <c r="D17" s="49" t="s">
        <v>37</v>
      </c>
      <c r="E17" s="33" t="s">
        <v>38</v>
      </c>
      <c r="F17" s="32" t="s">
        <v>57</v>
      </c>
      <c r="G17" s="50" t="s">
        <v>71</v>
      </c>
      <c r="H17" s="35" t="s">
        <v>72</v>
      </c>
      <c r="I17" s="51" t="s">
        <v>73</v>
      </c>
      <c r="J17" s="52" t="s">
        <v>74</v>
      </c>
      <c r="K17" s="53" t="s">
        <v>44</v>
      </c>
      <c r="L17" s="53" t="s">
        <v>45</v>
      </c>
      <c r="M17" s="53" t="s">
        <v>46</v>
      </c>
      <c r="N17" s="53"/>
      <c r="O17" s="33" t="s">
        <v>75</v>
      </c>
      <c r="P17" s="54">
        <v>10387</v>
      </c>
      <c r="Q17" s="55"/>
      <c r="R17" s="55">
        <v>0</v>
      </c>
      <c r="S17" s="42">
        <v>0</v>
      </c>
      <c r="T17" s="56">
        <v>0</v>
      </c>
      <c r="U17" s="57">
        <v>9920732</v>
      </c>
      <c r="V17" s="57">
        <v>9682165.8399999999</v>
      </c>
      <c r="W17" s="57">
        <v>3899456.7</v>
      </c>
      <c r="X17" s="45">
        <f t="shared" si="0"/>
        <v>0.39306138901847165</v>
      </c>
      <c r="Y17" s="56">
        <f t="shared" si="1"/>
        <v>0.40274632395678944</v>
      </c>
    </row>
    <row r="18" spans="1:25" ht="76.5" x14ac:dyDescent="0.2">
      <c r="B18" s="47" t="s">
        <v>35</v>
      </c>
      <c r="C18" s="48" t="s">
        <v>36</v>
      </c>
      <c r="D18" s="49" t="s">
        <v>37</v>
      </c>
      <c r="E18" s="33" t="s">
        <v>38</v>
      </c>
      <c r="F18" s="32" t="s">
        <v>37</v>
      </c>
      <c r="G18" s="50" t="s">
        <v>71</v>
      </c>
      <c r="H18" s="35" t="s">
        <v>76</v>
      </c>
      <c r="I18" s="51" t="s">
        <v>73</v>
      </c>
      <c r="J18" s="52" t="s">
        <v>77</v>
      </c>
      <c r="K18" s="53" t="s">
        <v>44</v>
      </c>
      <c r="L18" s="53" t="s">
        <v>45</v>
      </c>
      <c r="M18" s="53" t="s">
        <v>46</v>
      </c>
      <c r="N18" s="53"/>
      <c r="O18" s="33" t="s">
        <v>78</v>
      </c>
      <c r="P18" s="54">
        <v>22774</v>
      </c>
      <c r="Q18" s="55"/>
      <c r="R18" s="55">
        <v>23318</v>
      </c>
      <c r="S18" s="42">
        <v>1.0238868885571266</v>
      </c>
      <c r="T18" s="56">
        <v>0</v>
      </c>
      <c r="U18" s="57">
        <v>35615952</v>
      </c>
      <c r="V18" s="57">
        <v>35299389.280000001</v>
      </c>
      <c r="W18" s="57">
        <v>15383710.17</v>
      </c>
      <c r="X18" s="45">
        <f t="shared" si="0"/>
        <v>0.43193314529399635</v>
      </c>
      <c r="Y18" s="56">
        <f t="shared" si="1"/>
        <v>0.43580669478370077</v>
      </c>
    </row>
    <row r="19" spans="1:25" ht="63.75" x14ac:dyDescent="0.2">
      <c r="B19" s="47" t="s">
        <v>35</v>
      </c>
      <c r="C19" s="48" t="s">
        <v>36</v>
      </c>
      <c r="D19" s="49" t="s">
        <v>37</v>
      </c>
      <c r="E19" s="33" t="s">
        <v>38</v>
      </c>
      <c r="F19" s="32" t="s">
        <v>37</v>
      </c>
      <c r="G19" s="50" t="s">
        <v>71</v>
      </c>
      <c r="H19" s="35" t="s">
        <v>76</v>
      </c>
      <c r="I19" s="51" t="s">
        <v>79</v>
      </c>
      <c r="J19" s="52" t="s">
        <v>80</v>
      </c>
      <c r="K19" s="53" t="s">
        <v>44</v>
      </c>
      <c r="L19" s="53" t="s">
        <v>45</v>
      </c>
      <c r="M19" s="53" t="s">
        <v>46</v>
      </c>
      <c r="N19" s="53"/>
      <c r="O19" s="33" t="s">
        <v>81</v>
      </c>
      <c r="P19" s="54">
        <v>10288</v>
      </c>
      <c r="Q19" s="55"/>
      <c r="R19" s="55">
        <v>10570</v>
      </c>
      <c r="S19" s="42">
        <v>1.0274105754276828</v>
      </c>
      <c r="T19" s="56">
        <v>0</v>
      </c>
      <c r="U19" s="57">
        <v>29909590</v>
      </c>
      <c r="V19" s="57">
        <v>33125972.109999996</v>
      </c>
      <c r="W19" s="57">
        <v>12260551.390000001</v>
      </c>
      <c r="X19" s="45">
        <f t="shared" si="0"/>
        <v>0.40992040980835914</v>
      </c>
      <c r="Y19" s="56">
        <f t="shared" si="1"/>
        <v>0.37011899150572586</v>
      </c>
    </row>
    <row r="20" spans="1:25" ht="63.75" x14ac:dyDescent="0.2">
      <c r="B20" s="47" t="s">
        <v>35</v>
      </c>
      <c r="C20" s="48" t="s">
        <v>36</v>
      </c>
      <c r="D20" s="49" t="s">
        <v>37</v>
      </c>
      <c r="E20" s="33" t="s">
        <v>38</v>
      </c>
      <c r="F20" s="32" t="s">
        <v>37</v>
      </c>
      <c r="G20" s="50" t="s">
        <v>82</v>
      </c>
      <c r="H20" s="35">
        <v>18020401</v>
      </c>
      <c r="I20" s="51" t="s">
        <v>83</v>
      </c>
      <c r="J20" s="52" t="s">
        <v>84</v>
      </c>
      <c r="K20" s="53" t="s">
        <v>44</v>
      </c>
      <c r="L20" s="53" t="s">
        <v>45</v>
      </c>
      <c r="M20" s="53" t="s">
        <v>46</v>
      </c>
      <c r="N20" s="53"/>
      <c r="O20" s="33" t="s">
        <v>85</v>
      </c>
      <c r="P20" s="54">
        <v>40530</v>
      </c>
      <c r="Q20" s="55"/>
      <c r="R20" s="55">
        <v>17615</v>
      </c>
      <c r="S20" s="42">
        <v>0.43461633358006413</v>
      </c>
      <c r="T20" s="56">
        <v>0</v>
      </c>
      <c r="U20" s="57">
        <v>887324</v>
      </c>
      <c r="V20" s="57">
        <v>865265.29</v>
      </c>
      <c r="W20" s="57">
        <v>366486.51</v>
      </c>
      <c r="X20" s="45">
        <f t="shared" si="0"/>
        <v>0.41302445330003473</v>
      </c>
      <c r="Y20" s="56">
        <f t="shared" si="1"/>
        <v>0.42355392529382518</v>
      </c>
    </row>
    <row r="21" spans="1:25" ht="25.5" x14ac:dyDescent="0.2">
      <c r="B21" s="47" t="s">
        <v>35</v>
      </c>
      <c r="C21" s="48" t="s">
        <v>36</v>
      </c>
      <c r="D21" s="49" t="s">
        <v>37</v>
      </c>
      <c r="E21" s="33" t="s">
        <v>38</v>
      </c>
      <c r="F21" s="32" t="s">
        <v>37</v>
      </c>
      <c r="G21" s="33" t="s">
        <v>86</v>
      </c>
      <c r="H21" s="35">
        <v>18000701</v>
      </c>
      <c r="I21" s="35"/>
      <c r="J21" s="53"/>
      <c r="K21" s="53" t="s">
        <v>87</v>
      </c>
      <c r="L21" s="53" t="s">
        <v>88</v>
      </c>
      <c r="M21" s="53" t="s">
        <v>88</v>
      </c>
      <c r="N21" s="53"/>
      <c r="O21" s="33"/>
      <c r="P21" s="54" t="s">
        <v>88</v>
      </c>
      <c r="Q21" s="54" t="s">
        <v>88</v>
      </c>
      <c r="R21" s="54" t="s">
        <v>88</v>
      </c>
      <c r="S21" s="55" t="s">
        <v>88</v>
      </c>
      <c r="T21" s="58" t="s">
        <v>88</v>
      </c>
      <c r="U21" s="57">
        <v>20872094</v>
      </c>
      <c r="V21" s="57">
        <v>29147532.109999999</v>
      </c>
      <c r="W21" s="57">
        <v>9838927.4600000009</v>
      </c>
      <c r="X21" s="45">
        <f t="shared" si="0"/>
        <v>0.47139148855883845</v>
      </c>
      <c r="Y21" s="56">
        <f t="shared" si="1"/>
        <v>0.33755610673551467</v>
      </c>
    </row>
    <row r="22" spans="1:25" ht="25.5" x14ac:dyDescent="0.2">
      <c r="B22" s="47" t="s">
        <v>35</v>
      </c>
      <c r="C22" s="48" t="s">
        <v>36</v>
      </c>
      <c r="D22" s="49" t="s">
        <v>37</v>
      </c>
      <c r="E22" s="33" t="s">
        <v>38</v>
      </c>
      <c r="F22" s="32" t="s">
        <v>57</v>
      </c>
      <c r="G22" s="33" t="s">
        <v>89</v>
      </c>
      <c r="H22" s="35">
        <v>18000701</v>
      </c>
      <c r="I22" s="35"/>
      <c r="J22" s="53"/>
      <c r="K22" s="53" t="s">
        <v>87</v>
      </c>
      <c r="L22" s="53" t="s">
        <v>88</v>
      </c>
      <c r="M22" s="53" t="s">
        <v>88</v>
      </c>
      <c r="N22" s="53"/>
      <c r="O22" s="33"/>
      <c r="P22" s="54" t="s">
        <v>88</v>
      </c>
      <c r="Q22" s="54" t="s">
        <v>88</v>
      </c>
      <c r="R22" s="54" t="s">
        <v>88</v>
      </c>
      <c r="S22" s="55" t="s">
        <v>88</v>
      </c>
      <c r="T22" s="58" t="s">
        <v>88</v>
      </c>
      <c r="U22" s="57">
        <v>8587076</v>
      </c>
      <c r="V22" s="57">
        <v>8640545.379999999</v>
      </c>
      <c r="W22" s="57">
        <v>3982905.23</v>
      </c>
      <c r="X22" s="45">
        <f t="shared" si="0"/>
        <v>0.46382554783490909</v>
      </c>
      <c r="Y22" s="56">
        <f t="shared" si="1"/>
        <v>0.46095530488377578</v>
      </c>
    </row>
    <row r="23" spans="1:25" ht="25.5" x14ac:dyDescent="0.2">
      <c r="B23" s="47" t="s">
        <v>35</v>
      </c>
      <c r="C23" s="48" t="s">
        <v>36</v>
      </c>
      <c r="D23" s="49" t="s">
        <v>37</v>
      </c>
      <c r="E23" s="33" t="s">
        <v>38</v>
      </c>
      <c r="F23" s="32" t="s">
        <v>37</v>
      </c>
      <c r="G23" s="33" t="s">
        <v>90</v>
      </c>
      <c r="H23" s="35">
        <v>18000501</v>
      </c>
      <c r="I23" s="35"/>
      <c r="J23" s="53"/>
      <c r="K23" s="53" t="s">
        <v>87</v>
      </c>
      <c r="L23" s="53" t="s">
        <v>88</v>
      </c>
      <c r="M23" s="53" t="s">
        <v>88</v>
      </c>
      <c r="N23" s="53"/>
      <c r="O23" s="33"/>
      <c r="P23" s="54" t="s">
        <v>88</v>
      </c>
      <c r="Q23" s="54" t="s">
        <v>88</v>
      </c>
      <c r="R23" s="54" t="s">
        <v>88</v>
      </c>
      <c r="S23" s="55" t="s">
        <v>88</v>
      </c>
      <c r="T23" s="58" t="s">
        <v>88</v>
      </c>
      <c r="U23" s="57">
        <v>3349820</v>
      </c>
      <c r="V23" s="57">
        <v>3251006.76</v>
      </c>
      <c r="W23" s="57">
        <v>1272292.43</v>
      </c>
      <c r="X23" s="45">
        <f t="shared" si="0"/>
        <v>0.37980919273274383</v>
      </c>
      <c r="Y23" s="56">
        <f t="shared" si="1"/>
        <v>0.39135336341164667</v>
      </c>
    </row>
    <row r="24" spans="1:25" ht="25.5" x14ac:dyDescent="0.2">
      <c r="B24" s="47" t="s">
        <v>35</v>
      </c>
      <c r="C24" s="48" t="s">
        <v>36</v>
      </c>
      <c r="D24" s="49" t="s">
        <v>37</v>
      </c>
      <c r="E24" s="33" t="s">
        <v>38</v>
      </c>
      <c r="F24" s="32" t="s">
        <v>37</v>
      </c>
      <c r="G24" s="33" t="s">
        <v>91</v>
      </c>
      <c r="H24" s="35">
        <v>18000501</v>
      </c>
      <c r="I24" s="35"/>
      <c r="J24" s="53"/>
      <c r="K24" s="53" t="s">
        <v>87</v>
      </c>
      <c r="L24" s="53" t="s">
        <v>88</v>
      </c>
      <c r="M24" s="53" t="s">
        <v>88</v>
      </c>
      <c r="N24" s="53"/>
      <c r="O24" s="33"/>
      <c r="P24" s="54" t="s">
        <v>88</v>
      </c>
      <c r="Q24" s="54" t="s">
        <v>88</v>
      </c>
      <c r="R24" s="54" t="s">
        <v>88</v>
      </c>
      <c r="S24" s="55" t="s">
        <v>88</v>
      </c>
      <c r="T24" s="58" t="s">
        <v>88</v>
      </c>
      <c r="U24" s="57">
        <v>2013960</v>
      </c>
      <c r="V24" s="57">
        <v>1958952.41</v>
      </c>
      <c r="W24" s="57">
        <v>778019.6</v>
      </c>
      <c r="X24" s="45">
        <f t="shared" si="0"/>
        <v>0.38631333293610598</v>
      </c>
      <c r="Y24" s="56">
        <f t="shared" si="1"/>
        <v>0.3971610520135096</v>
      </c>
    </row>
    <row r="25" spans="1:25" ht="25.5" x14ac:dyDescent="0.2">
      <c r="B25" s="47" t="s">
        <v>35</v>
      </c>
      <c r="C25" s="48" t="s">
        <v>36</v>
      </c>
      <c r="D25" s="49" t="s">
        <v>37</v>
      </c>
      <c r="E25" s="33" t="s">
        <v>38</v>
      </c>
      <c r="F25" s="32" t="s">
        <v>57</v>
      </c>
      <c r="G25" s="33" t="s">
        <v>92</v>
      </c>
      <c r="H25" s="35">
        <v>18000501</v>
      </c>
      <c r="I25" s="35"/>
      <c r="J25" s="53"/>
      <c r="K25" s="53" t="s">
        <v>87</v>
      </c>
      <c r="L25" s="53" t="s">
        <v>88</v>
      </c>
      <c r="M25" s="53" t="s">
        <v>88</v>
      </c>
      <c r="N25" s="53"/>
      <c r="O25" s="33"/>
      <c r="P25" s="54" t="s">
        <v>88</v>
      </c>
      <c r="Q25" s="54" t="s">
        <v>88</v>
      </c>
      <c r="R25" s="54" t="s">
        <v>88</v>
      </c>
      <c r="S25" s="55" t="s">
        <v>88</v>
      </c>
      <c r="T25" s="58" t="s">
        <v>88</v>
      </c>
      <c r="U25" s="57">
        <v>930435</v>
      </c>
      <c r="V25" s="57">
        <v>872759.07</v>
      </c>
      <c r="W25" s="57">
        <v>349571.34</v>
      </c>
      <c r="X25" s="45">
        <f t="shared" si="0"/>
        <v>0.3757074271711619</v>
      </c>
      <c r="Y25" s="56">
        <f t="shared" si="1"/>
        <v>0.4005359004748012</v>
      </c>
    </row>
    <row r="26" spans="1:25" ht="25.5" x14ac:dyDescent="0.2">
      <c r="B26" s="47" t="s">
        <v>35</v>
      </c>
      <c r="C26" s="48" t="s">
        <v>36</v>
      </c>
      <c r="D26" s="49" t="s">
        <v>37</v>
      </c>
      <c r="E26" s="33" t="s">
        <v>38</v>
      </c>
      <c r="F26" s="32" t="s">
        <v>37</v>
      </c>
      <c r="G26" s="33" t="s">
        <v>93</v>
      </c>
      <c r="H26" s="35">
        <v>18000601</v>
      </c>
      <c r="I26" s="35"/>
      <c r="J26" s="53"/>
      <c r="K26" s="53" t="s">
        <v>87</v>
      </c>
      <c r="L26" s="53" t="s">
        <v>88</v>
      </c>
      <c r="M26" s="53" t="s">
        <v>88</v>
      </c>
      <c r="N26" s="53"/>
      <c r="O26" s="33"/>
      <c r="P26" s="54" t="s">
        <v>88</v>
      </c>
      <c r="Q26" s="54" t="s">
        <v>88</v>
      </c>
      <c r="R26" s="54" t="s">
        <v>88</v>
      </c>
      <c r="S26" s="55" t="s">
        <v>88</v>
      </c>
      <c r="T26" s="58" t="s">
        <v>88</v>
      </c>
      <c r="U26" s="57">
        <v>5252470</v>
      </c>
      <c r="V26" s="57">
        <v>5472175.8300000001</v>
      </c>
      <c r="W26" s="57">
        <v>2042590.32</v>
      </c>
      <c r="X26" s="45">
        <f t="shared" si="0"/>
        <v>0.38888186319959944</v>
      </c>
      <c r="Y26" s="56">
        <f t="shared" si="1"/>
        <v>0.37326840062447336</v>
      </c>
    </row>
    <row r="27" spans="1:25" ht="25.5" x14ac:dyDescent="0.2">
      <c r="B27" s="47" t="s">
        <v>35</v>
      </c>
      <c r="C27" s="48" t="s">
        <v>36</v>
      </c>
      <c r="D27" s="49" t="s">
        <v>37</v>
      </c>
      <c r="E27" s="33" t="s">
        <v>38</v>
      </c>
      <c r="F27" s="32" t="s">
        <v>37</v>
      </c>
      <c r="G27" s="33" t="s">
        <v>94</v>
      </c>
      <c r="H27" s="35">
        <v>18000601</v>
      </c>
      <c r="I27" s="35"/>
      <c r="J27" s="53"/>
      <c r="K27" s="53" t="s">
        <v>87</v>
      </c>
      <c r="L27" s="53" t="s">
        <v>88</v>
      </c>
      <c r="M27" s="53" t="s">
        <v>88</v>
      </c>
      <c r="N27" s="53"/>
      <c r="O27" s="33"/>
      <c r="P27" s="54" t="s">
        <v>88</v>
      </c>
      <c r="Q27" s="54" t="s">
        <v>88</v>
      </c>
      <c r="R27" s="54" t="s">
        <v>88</v>
      </c>
      <c r="S27" s="55" t="s">
        <v>88</v>
      </c>
      <c r="T27" s="58" t="s">
        <v>88</v>
      </c>
      <c r="U27" s="57">
        <v>4545265</v>
      </c>
      <c r="V27" s="57">
        <v>3329725.56</v>
      </c>
      <c r="W27" s="57">
        <v>927137.06</v>
      </c>
      <c r="X27" s="45">
        <f t="shared" si="0"/>
        <v>0.20397865911008489</v>
      </c>
      <c r="Y27" s="56">
        <f t="shared" si="1"/>
        <v>0.2784424852119044</v>
      </c>
    </row>
    <row r="28" spans="1:25" ht="25.5" x14ac:dyDescent="0.2">
      <c r="B28" s="47" t="s">
        <v>35</v>
      </c>
      <c r="C28" s="48" t="s">
        <v>36</v>
      </c>
      <c r="D28" s="49" t="s">
        <v>37</v>
      </c>
      <c r="E28" s="33" t="s">
        <v>38</v>
      </c>
      <c r="F28" s="32" t="s">
        <v>37</v>
      </c>
      <c r="G28" s="33" t="s">
        <v>95</v>
      </c>
      <c r="H28" s="35">
        <v>18000801</v>
      </c>
      <c r="I28" s="35"/>
      <c r="J28" s="53"/>
      <c r="K28" s="53" t="s">
        <v>87</v>
      </c>
      <c r="L28" s="53" t="s">
        <v>88</v>
      </c>
      <c r="M28" s="53" t="s">
        <v>88</v>
      </c>
      <c r="N28" s="53"/>
      <c r="O28" s="33"/>
      <c r="P28" s="54" t="s">
        <v>88</v>
      </c>
      <c r="Q28" s="54" t="s">
        <v>88</v>
      </c>
      <c r="R28" s="54" t="s">
        <v>88</v>
      </c>
      <c r="S28" s="55" t="s">
        <v>88</v>
      </c>
      <c r="T28" s="58" t="s">
        <v>88</v>
      </c>
      <c r="U28" s="57">
        <v>15409597</v>
      </c>
      <c r="V28" s="57">
        <v>20759642.880000003</v>
      </c>
      <c r="W28" s="57">
        <v>3796640.04</v>
      </c>
      <c r="X28" s="45">
        <f t="shared" si="0"/>
        <v>0.24638152704447755</v>
      </c>
      <c r="Y28" s="56">
        <f t="shared" si="1"/>
        <v>0.18288561426351471</v>
      </c>
    </row>
    <row r="29" spans="1:25" ht="25.5" x14ac:dyDescent="0.2">
      <c r="B29" s="47" t="s">
        <v>35</v>
      </c>
      <c r="C29" s="48" t="s">
        <v>36</v>
      </c>
      <c r="D29" s="49" t="s">
        <v>37</v>
      </c>
      <c r="E29" s="33" t="s">
        <v>38</v>
      </c>
      <c r="F29" s="32" t="s">
        <v>37</v>
      </c>
      <c r="G29" s="33" t="s">
        <v>96</v>
      </c>
      <c r="H29" s="35">
        <v>18000801</v>
      </c>
      <c r="I29" s="35"/>
      <c r="J29" s="53"/>
      <c r="K29" s="53" t="s">
        <v>87</v>
      </c>
      <c r="L29" s="53" t="s">
        <v>88</v>
      </c>
      <c r="M29" s="53" t="s">
        <v>88</v>
      </c>
      <c r="N29" s="53"/>
      <c r="O29" s="33"/>
      <c r="P29" s="54" t="s">
        <v>88</v>
      </c>
      <c r="Q29" s="54" t="s">
        <v>88</v>
      </c>
      <c r="R29" s="54" t="s">
        <v>88</v>
      </c>
      <c r="S29" s="55" t="s">
        <v>88</v>
      </c>
      <c r="T29" s="58" t="s">
        <v>88</v>
      </c>
      <c r="U29" s="57">
        <v>3582421</v>
      </c>
      <c r="V29" s="57">
        <v>4262035.26</v>
      </c>
      <c r="W29" s="57">
        <v>780906.98</v>
      </c>
      <c r="X29" s="45">
        <f t="shared" si="0"/>
        <v>0.21798302879533141</v>
      </c>
      <c r="Y29" s="56">
        <f t="shared" si="1"/>
        <v>0.18322396047000325</v>
      </c>
    </row>
    <row r="30" spans="1:25" ht="25.5" x14ac:dyDescent="0.2">
      <c r="B30" s="47" t="s">
        <v>35</v>
      </c>
      <c r="C30" s="48" t="s">
        <v>36</v>
      </c>
      <c r="D30" s="49" t="s">
        <v>37</v>
      </c>
      <c r="E30" s="33" t="s">
        <v>38</v>
      </c>
      <c r="F30" s="32" t="s">
        <v>37</v>
      </c>
      <c r="G30" s="33" t="s">
        <v>97</v>
      </c>
      <c r="H30" s="35">
        <v>18000101</v>
      </c>
      <c r="I30" s="35"/>
      <c r="J30" s="53"/>
      <c r="K30" s="53" t="s">
        <v>87</v>
      </c>
      <c r="L30" s="53" t="s">
        <v>88</v>
      </c>
      <c r="M30" s="53" t="s">
        <v>88</v>
      </c>
      <c r="N30" s="53"/>
      <c r="O30" s="33"/>
      <c r="P30" s="54" t="s">
        <v>88</v>
      </c>
      <c r="Q30" s="54" t="s">
        <v>88</v>
      </c>
      <c r="R30" s="54" t="s">
        <v>88</v>
      </c>
      <c r="S30" s="55" t="s">
        <v>88</v>
      </c>
      <c r="T30" s="58" t="s">
        <v>88</v>
      </c>
      <c r="U30" s="57">
        <v>5881541.2000000002</v>
      </c>
      <c r="V30" s="57">
        <v>55887565.799999997</v>
      </c>
      <c r="W30" s="57">
        <v>2364130.73</v>
      </c>
      <c r="X30" s="45">
        <f t="shared" si="0"/>
        <v>0.40195769265375542</v>
      </c>
      <c r="Y30" s="56">
        <f t="shared" si="1"/>
        <v>4.2301551269209155E-2</v>
      </c>
    </row>
    <row r="31" spans="1:25" ht="25.5" x14ac:dyDescent="0.2">
      <c r="B31" s="59" t="s">
        <v>35</v>
      </c>
      <c r="C31" s="60" t="s">
        <v>36</v>
      </c>
      <c r="D31" s="61" t="s">
        <v>37</v>
      </c>
      <c r="E31" s="62" t="s">
        <v>38</v>
      </c>
      <c r="F31" s="62" t="s">
        <v>57</v>
      </c>
      <c r="G31" s="63" t="s">
        <v>98</v>
      </c>
      <c r="H31" s="64">
        <v>18000101</v>
      </c>
      <c r="I31" s="64"/>
      <c r="J31" s="65"/>
      <c r="K31" s="65" t="s">
        <v>87</v>
      </c>
      <c r="L31" s="65" t="s">
        <v>88</v>
      </c>
      <c r="M31" s="65" t="s">
        <v>88</v>
      </c>
      <c r="N31" s="65"/>
      <c r="O31" s="62"/>
      <c r="P31" s="8" t="s">
        <v>88</v>
      </c>
      <c r="Q31" s="66" t="s">
        <v>88</v>
      </c>
      <c r="R31" s="66" t="s">
        <v>88</v>
      </c>
      <c r="S31" s="66" t="s">
        <v>88</v>
      </c>
      <c r="T31" s="67" t="s">
        <v>88</v>
      </c>
      <c r="U31" s="68">
        <v>1992701</v>
      </c>
      <c r="V31" s="68">
        <v>1960446.6</v>
      </c>
      <c r="W31" s="68">
        <v>795317.74</v>
      </c>
      <c r="X31" s="45">
        <f t="shared" si="0"/>
        <v>0.39911544180486686</v>
      </c>
      <c r="Y31" s="56">
        <f t="shared" si="1"/>
        <v>0.40568191961974376</v>
      </c>
    </row>
    <row r="32" spans="1:25" s="80" customFormat="1" x14ac:dyDescent="0.2">
      <c r="A32" s="69"/>
      <c r="B32" s="70"/>
      <c r="C32" s="71" t="s">
        <v>99</v>
      </c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4"/>
      <c r="Q32" s="75"/>
      <c r="R32" s="76"/>
      <c r="S32" s="77"/>
      <c r="T32" s="78"/>
      <c r="U32" s="79">
        <f>SUM(U10:U31)</f>
        <v>862283206.95000005</v>
      </c>
      <c r="V32" s="79">
        <f>SUM(V10:V31)</f>
        <v>1002079334.09</v>
      </c>
      <c r="W32" s="79">
        <f>SUM(W10:W31)</f>
        <v>356755605.45000011</v>
      </c>
      <c r="X32" s="78"/>
      <c r="Y32" s="78"/>
    </row>
    <row r="33" spans="2:23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U33" s="81">
        <f>+U32-[1]CProg!E41</f>
        <v>0</v>
      </c>
      <c r="V33" s="81">
        <f>+[1]PyPI!J19</f>
        <v>64492502.459999993</v>
      </c>
      <c r="W33" s="81">
        <f>+[1]PyPI!L19</f>
        <v>18790570.890000001</v>
      </c>
    </row>
    <row r="34" spans="2:23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U34" s="82">
        <f>+U32+U33</f>
        <v>862283206.95000005</v>
      </c>
      <c r="V34" s="82">
        <f>+V32+V33</f>
        <v>1066571836.5500001</v>
      </c>
      <c r="W34" s="82">
        <f>+W32+W33</f>
        <v>375546176.34000009</v>
      </c>
    </row>
  </sheetData>
  <mergeCells count="30">
    <mergeCell ref="U8:U9"/>
    <mergeCell ref="V8:V9"/>
    <mergeCell ref="W8:W9"/>
    <mergeCell ref="X8:Y8"/>
    <mergeCell ref="C32:D32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B8:B9"/>
    <mergeCell ref="C8:C9"/>
    <mergeCell ref="D8:D9"/>
    <mergeCell ref="E8:E9"/>
    <mergeCell ref="F8:F9"/>
    <mergeCell ref="G8:G9"/>
    <mergeCell ref="B1:Y2"/>
    <mergeCell ref="B3:Y3"/>
    <mergeCell ref="B7:C7"/>
    <mergeCell ref="D7:H7"/>
    <mergeCell ref="I7:O7"/>
    <mergeCell ref="P7:T7"/>
    <mergeCell ref="U7:Y7"/>
  </mergeCells>
  <dataValidations disablePrompts="1" count="16">
    <dataValidation allowBlank="1" showInputMessage="1" showErrorMessage="1" prompt="Nivel cuantificable anual de las metas aprobadas y modificadas." sqref="P7:T7"/>
    <dataValidation allowBlank="1" showInputMessage="1" showErrorMessage="1" prompt="Valor absoluto y relativo que registre el gasto con relación a la meta anual." sqref="U7:Y7"/>
    <dataValidation allowBlank="1" showInputMessage="1" showErrorMessage="1" prompt="Señalar el eje al que se encuentra alineado el programa." sqref="B8:B9"/>
    <dataValidation allowBlank="1" showInputMessage="1" showErrorMessage="1" prompt="Señalar la estrategia transversal a la que se encuentra alineada el programa." sqref="C8:C9"/>
    <dataValidation allowBlank="1" showInputMessage="1" showErrorMessage="1" prompt="Señalar el código de la finalidad de acuerdo a la clasificación funcional del gasto publicada en el DOF el 27 de diciembre de 2010." sqref="D8:D9"/>
    <dataValidation allowBlank="1" showInputMessage="1" showErrorMessage="1" prompt="Señalarel código de la función de acuerdo a la clasificación funcional del gasto publicada en el DOF el 27 de diciembre de 2010." sqref="E8:E9"/>
    <dataValidation allowBlank="1" showInputMessage="1" showErrorMessage="1" prompt="Señalar el código de la subfunción de acuerdo a la clasificación funcional del gasto publicada en el DOF el 27 de diciembre de 2010." sqref="F8:F9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/>
    <dataValidation allowBlank="1" showInputMessage="1" showErrorMessage="1" prompt="Unidad responsable del programa." sqref="H8:H9"/>
    <dataValidation allowBlank="1" showInputMessage="1" showErrorMessage="1" prompt="La expresión que identifica al indicador y que manifiesta lo que se desea medir con él." sqref="I8:I9"/>
    <dataValidation allowBlank="1" showInputMessage="1" showErrorMessage="1" prompt="Señalar el nivel de objetivos de la MIR con el que se relaciona el indicador.  Ej: Actividad, componente, propósito, fin." sqref="J8:J9"/>
    <dataValidation allowBlank="1" showInputMessage="1" showErrorMessage="1" prompt="Indicar si el indicador es estratégico o de gestión." sqref="K8:K9"/>
    <dataValidation allowBlank="1" showInputMessage="1" showErrorMessage="1" prompt="Hace referencia a la periodicidad en el tiempo con que se realiza la medición del indicador." sqref="M8:M9"/>
    <dataValidation allowBlank="1" showInputMessage="1" showErrorMessage="1" prompt="Hace referencia a la determinación concreta de la unidad de medición en que se quiere expresar el resultado del indicador. Ej: porcentaje, becas otorgadas, etc." sqref="N8:N9"/>
    <dataValidation allowBlank="1" showInputMessage="1" showErrorMessage="1" prompt="Se refiere a la expresión matemática del indicador. Determina la forma en que se relacionan las variables." sqref="O8:O9"/>
    <dataValidation allowBlank="1" showInputMessage="1" showErrorMessage="1" prompt="Señalar la dimensión bajo la cual se mide el objetivo. Ej: eficiencia, eficacia, economía, calidad." sqref="L8:L9"/>
  </dataValidations>
  <pageMargins left="0.70866141732283472" right="0.70866141732283472" top="0.39370078740157483" bottom="0.74803149606299213" header="0.31496062992125984" footer="0.31496062992125984"/>
  <pageSetup scale="42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MALDONADO PENA VERONICA</dc:creator>
  <cp:lastModifiedBy>MALDONADO PENA VERONICA</cp:lastModifiedBy>
  <dcterms:created xsi:type="dcterms:W3CDTF">2017-08-15T20:24:33Z</dcterms:created>
  <dcterms:modified xsi:type="dcterms:W3CDTF">2017-08-15T20:25:47Z</dcterms:modified>
</cp:coreProperties>
</file>