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8800" windowHeight="12000"/>
  </bookViews>
  <sheets>
    <sheet name="Hoja1" sheetId="1" r:id="rId1"/>
  </sheets>
  <externalReferences>
    <externalReference r:id="rId2"/>
  </externalReferences>
  <definedNames>
    <definedName name="_xlnm.Print_Area" localSheetId="0">Hoja1!$A$1:$G$37</definedName>
    <definedName name="ENTE_PUBLICO_A">'[1]Info General'!$C$7</definedName>
    <definedName name="GASTO_E_FIN_01">Hoja1!$B$36</definedName>
    <definedName name="GASTO_E_FIN_02">Hoja1!$C$36</definedName>
    <definedName name="GASTO_E_FIN_03">Hoja1!$D$36</definedName>
    <definedName name="GASTO_E_FIN_04">Hoja1!$E$36</definedName>
    <definedName name="GASTO_E_FIN_05">Hoja1!$F$36</definedName>
    <definedName name="GASTO_E_FIN_06">Hoja1!$G$36</definedName>
    <definedName name="GASTO_E_T1">Hoja1!$B$27</definedName>
    <definedName name="GASTO_E_T2">Hoja1!$C$27</definedName>
    <definedName name="GASTO_E_T3">Hoja1!$D$27</definedName>
    <definedName name="GASTO_E_T4">Hoja1!$E$27</definedName>
    <definedName name="GASTO_E_T5">Hoja1!$F$27</definedName>
    <definedName name="GASTO_E_T6">Hoja1!$G$27</definedName>
    <definedName name="GASTO_NE_FIN_01">Hoja1!$B$26</definedName>
    <definedName name="GASTO_NE_FIN_02">Hoja1!$C$26</definedName>
    <definedName name="GASTO_NE_FIN_03">Hoja1!$D$26</definedName>
    <definedName name="GASTO_NE_FIN_04">Hoja1!$E$26</definedName>
    <definedName name="GASTO_NE_FIN_05">Hoja1!$F$26</definedName>
    <definedName name="GASTO_NE_FIN_06">Hoja1!$G$26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D36" i="1"/>
  <c r="C36" i="1"/>
  <c r="B36" i="1"/>
  <c r="G34" i="1"/>
  <c r="G33" i="1"/>
  <c r="G32" i="1"/>
  <c r="G31" i="1"/>
  <c r="G30" i="1"/>
  <c r="G29" i="1"/>
  <c r="G28" i="1"/>
  <c r="G27" i="1"/>
  <c r="F26" i="1"/>
  <c r="E26" i="1"/>
  <c r="D26" i="1"/>
  <c r="C26" i="1"/>
  <c r="B26" i="1"/>
  <c r="G24" i="1"/>
  <c r="G23" i="1"/>
  <c r="G22" i="1"/>
  <c r="G21" i="1"/>
  <c r="G20" i="1"/>
  <c r="G11" i="1"/>
  <c r="G10" i="1"/>
  <c r="G9" i="1"/>
  <c r="G36" i="1" s="1"/>
  <c r="F8" i="1"/>
  <c r="E8" i="1"/>
  <c r="D8" i="1"/>
  <c r="C8" i="1"/>
  <c r="B8" i="1"/>
  <c r="A4" i="1"/>
  <c r="A1" i="1"/>
  <c r="G26" i="1" l="1"/>
  <c r="G8" i="1"/>
</calcChain>
</file>

<file path=xl/sharedStrings.xml><?xml version="1.0" encoding="utf-8"?>
<sst xmlns="http://schemas.openxmlformats.org/spreadsheetml/2006/main" count="40" uniqueCount="36">
  <si>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</si>
  <si>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</si>
  <si>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</si>
  <si>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</si>
  <si>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</si>
  <si>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</si>
  <si>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</si>
  <si>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</si>
  <si>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</si>
  <si>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</si>
  <si>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</si>
  <si>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</si>
  <si>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</si>
  <si>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</si>
  <si>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</si>
  <si>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</si>
  <si>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</si>
  <si>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</si>
  <si>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</si>
  <si>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</si>
  <si>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</si>
  <si>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</si>
  <si>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</si>
  <si>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</si>
  <si>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</si>
  <si>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</si>
  <si>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</si>
  <si>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</si>
  <si>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*</t>
  </si>
  <si>
    <t>II. Gasto Etiquetado (II=A+B+C+D+E+F+G+H)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</si>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</sst>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ESTADOS%20FINANCIEROS%202018\DIGITALES%20ASEG%20DICIEMBRE%202018%20BERTHA%20Y%20VERO\0361_LDF_1804_PEGT_B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AVANZADO DE BACHILLERATO Y EDUCACIÓN SUPERIOR EN EL ESTADO DE GUANAJUATO,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sqref="A1:G37"/>
    </sheetView>
  </sheetViews>
  <sheetFormatPr baseColWidth="10" defaultRowHeight="15" x14ac:dyDescent="0.25"/>
  <cols>
    <col min="1" max="1" width="47" customWidth="1"/>
  </cols>
  <sheetData>
    <row r="1" spans="1:7" x14ac:dyDescent="0.25">
      <c r="A1" s="1" t="str">
        <f>ENTE_PUBLICO_A</f>
        <v>SISTEMA AVANZADO DE BACHILLERATO Y EDUCACIÓN SUPERIOR EN EL ESTADO DE GUANAJUATO, Gobierno del Estado de Guanajuato (a)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/>
      <c r="C2" s="5"/>
      <c r="D2" s="5"/>
      <c r="E2" s="5"/>
      <c r="F2" s="5"/>
      <c r="G2" s="6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7" t="str">
        <f>TRIMESTRE</f>
        <v>Del 1 de enero al 31 de diciembre de 2018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x14ac:dyDescent="0.25">
      <c r="A6" s="13" t="s">
        <v>3</v>
      </c>
      <c r="B6" s="14" t="s">
        <v>4</v>
      </c>
      <c r="C6" s="14"/>
      <c r="D6" s="14"/>
      <c r="E6" s="14"/>
      <c r="F6" s="14"/>
      <c r="G6" s="15" t="s">
        <v>5</v>
      </c>
    </row>
    <row r="7" spans="1:7" ht="60" x14ac:dyDescent="0.25">
      <c r="A7" s="16"/>
      <c r="B7" s="17" t="s">
        <v>6</v>
      </c>
      <c r="C7" s="18" t="s">
        <v>7</v>
      </c>
      <c r="D7" s="17" t="s">
        <v>8</v>
      </c>
      <c r="E7" s="17" t="s">
        <v>9</v>
      </c>
      <c r="F7" s="17" t="s">
        <v>10</v>
      </c>
      <c r="G7" s="19"/>
    </row>
    <row r="8" spans="1:7" x14ac:dyDescent="0.25">
      <c r="A8" s="20" t="s">
        <v>11</v>
      </c>
      <c r="B8" s="21">
        <f>SUM(B9:GASTO_NE_FIN_01)</f>
        <v>930437308.28000009</v>
      </c>
      <c r="C8" s="21">
        <f>SUM(C9:GASTO_NE_FIN_02)</f>
        <v>125586394.33999997</v>
      </c>
      <c r="D8" s="21">
        <f>SUM(D9:GASTO_NE_FIN_03)</f>
        <v>1056023702.6200001</v>
      </c>
      <c r="E8" s="21">
        <f>SUM(E9:GASTO_NE_FIN_04)</f>
        <v>1019748587.3200001</v>
      </c>
      <c r="F8" s="21">
        <f>SUM(F9:GASTO_NE_FIN_05)</f>
        <v>974618908.60000002</v>
      </c>
      <c r="G8" s="21">
        <f>SUM(G9:GASTO_NE_FIN_06)</f>
        <v>32811110.690000013</v>
      </c>
    </row>
    <row r="9" spans="1:7" x14ac:dyDescent="0.25">
      <c r="A9" s="22" t="s">
        <v>12</v>
      </c>
      <c r="B9" s="23">
        <v>7948179.46</v>
      </c>
      <c r="C9" s="23">
        <v>36573380.329999998</v>
      </c>
      <c r="D9" s="23">
        <v>44521559.789999999</v>
      </c>
      <c r="E9" s="23">
        <v>41537724.649999999</v>
      </c>
      <c r="F9" s="23">
        <v>41079344.369999997</v>
      </c>
      <c r="G9" s="24">
        <f>D9-E9</f>
        <v>2983835.1400000006</v>
      </c>
    </row>
    <row r="10" spans="1:7" x14ac:dyDescent="0.25">
      <c r="A10" s="22" t="s">
        <v>13</v>
      </c>
      <c r="B10" s="23">
        <v>140687884.02000001</v>
      </c>
      <c r="C10" s="23">
        <v>6081944.5300000003</v>
      </c>
      <c r="D10" s="23">
        <v>146769828.55000001</v>
      </c>
      <c r="E10" s="23">
        <v>127522381.92</v>
      </c>
      <c r="F10" s="23">
        <v>102743905.18000001</v>
      </c>
      <c r="G10" s="24">
        <f t="shared" ref="G10:G24" si="0">D10-E10</f>
        <v>19247446.63000001</v>
      </c>
    </row>
    <row r="11" spans="1:7" x14ac:dyDescent="0.25">
      <c r="A11" s="22" t="s">
        <v>14</v>
      </c>
      <c r="B11" s="23">
        <v>57515455.950000003</v>
      </c>
      <c r="C11" s="23">
        <v>-2589038.42</v>
      </c>
      <c r="D11" s="23">
        <v>54926417.530000001</v>
      </c>
      <c r="E11" s="23">
        <v>54851094.039999999</v>
      </c>
      <c r="F11" s="23">
        <v>54705515.57</v>
      </c>
      <c r="G11" s="24">
        <f t="shared" si="0"/>
        <v>75323.490000002086</v>
      </c>
    </row>
    <row r="12" spans="1:7" x14ac:dyDescent="0.25">
      <c r="A12" s="22" t="s">
        <v>15</v>
      </c>
      <c r="B12" s="23">
        <v>79524534.659999996</v>
      </c>
      <c r="C12" s="23">
        <v>-3151213.16</v>
      </c>
      <c r="D12" s="23">
        <v>76373321.5</v>
      </c>
      <c r="E12" s="23">
        <v>76362206.239999995</v>
      </c>
      <c r="F12" s="23">
        <v>76010548.120000005</v>
      </c>
      <c r="G12" s="24"/>
    </row>
    <row r="13" spans="1:7" x14ac:dyDescent="0.25">
      <c r="A13" s="22" t="s">
        <v>16</v>
      </c>
      <c r="B13" s="23">
        <v>103640555.04000001</v>
      </c>
      <c r="C13" s="23">
        <v>-4470701.43</v>
      </c>
      <c r="D13" s="23">
        <v>99169853.610000014</v>
      </c>
      <c r="E13" s="23">
        <v>99167665.620000005</v>
      </c>
      <c r="F13" s="23">
        <v>99012317.670000002</v>
      </c>
      <c r="G13" s="24"/>
    </row>
    <row r="14" spans="1:7" x14ac:dyDescent="0.25">
      <c r="A14" s="22" t="s">
        <v>17</v>
      </c>
      <c r="B14" s="23">
        <v>74126782.670000002</v>
      </c>
      <c r="C14" s="23">
        <v>-2660773.9</v>
      </c>
      <c r="D14" s="23">
        <v>71466008.769999996</v>
      </c>
      <c r="E14" s="23">
        <v>71466008.769999996</v>
      </c>
      <c r="F14" s="23">
        <v>70949521.260000005</v>
      </c>
      <c r="G14" s="24"/>
    </row>
    <row r="15" spans="1:7" x14ac:dyDescent="0.25">
      <c r="A15" s="22" t="s">
        <v>18</v>
      </c>
      <c r="B15" s="23">
        <v>70044882.810000002</v>
      </c>
      <c r="C15" s="23">
        <v>-2716612.62</v>
      </c>
      <c r="D15" s="23">
        <v>67328270.189999998</v>
      </c>
      <c r="E15" s="23">
        <v>67314450.189999998</v>
      </c>
      <c r="F15" s="23">
        <v>66854772.939999998</v>
      </c>
      <c r="G15" s="24"/>
    </row>
    <row r="16" spans="1:7" x14ac:dyDescent="0.25">
      <c r="A16" s="22" t="s">
        <v>19</v>
      </c>
      <c r="B16" s="23">
        <v>61572533.280000001</v>
      </c>
      <c r="C16" s="23">
        <v>-2246516.33</v>
      </c>
      <c r="D16" s="23">
        <v>59326016.950000003</v>
      </c>
      <c r="E16" s="23">
        <v>59318016.600000001</v>
      </c>
      <c r="F16" s="23">
        <v>58906733.270000003</v>
      </c>
      <c r="G16" s="24"/>
    </row>
    <row r="17" spans="1:7" x14ac:dyDescent="0.25">
      <c r="A17" s="22" t="s">
        <v>20</v>
      </c>
      <c r="B17" s="23">
        <v>49575106.710000001</v>
      </c>
      <c r="C17" s="23">
        <v>-2850630.43</v>
      </c>
      <c r="D17" s="23">
        <v>46724476.280000001</v>
      </c>
      <c r="E17" s="23">
        <v>46710876.280000001</v>
      </c>
      <c r="F17" s="23">
        <v>46470884.950000003</v>
      </c>
      <c r="G17" s="24"/>
    </row>
    <row r="18" spans="1:7" x14ac:dyDescent="0.25">
      <c r="A18" s="22" t="s">
        <v>21</v>
      </c>
      <c r="B18" s="23">
        <v>41161363.890000001</v>
      </c>
      <c r="C18" s="23">
        <v>-1595205.56</v>
      </c>
      <c r="D18" s="23">
        <v>39566158.329999998</v>
      </c>
      <c r="E18" s="23">
        <v>39519708.329999998</v>
      </c>
      <c r="F18" s="23">
        <v>39343117.520000003</v>
      </c>
      <c r="G18" s="24"/>
    </row>
    <row r="19" spans="1:7" x14ac:dyDescent="0.25">
      <c r="A19" s="22" t="s">
        <v>22</v>
      </c>
      <c r="B19" s="23">
        <v>128533210.54000001</v>
      </c>
      <c r="C19" s="23">
        <v>-4512473.6500000004</v>
      </c>
      <c r="D19" s="23">
        <v>124020736.89</v>
      </c>
      <c r="E19" s="23">
        <v>120651905.88</v>
      </c>
      <c r="F19" s="23">
        <v>115036070.23999999</v>
      </c>
      <c r="G19" s="24"/>
    </row>
    <row r="20" spans="1:7" x14ac:dyDescent="0.25">
      <c r="A20" s="22" t="s">
        <v>23</v>
      </c>
      <c r="B20" s="23">
        <v>16007181.4</v>
      </c>
      <c r="C20" s="23">
        <v>-178931.7</v>
      </c>
      <c r="D20" s="23">
        <v>15828249.700000001</v>
      </c>
      <c r="E20" s="23">
        <v>15784084.939999999</v>
      </c>
      <c r="F20" s="23">
        <v>15299891.779999999</v>
      </c>
      <c r="G20" s="24">
        <f t="shared" si="0"/>
        <v>44164.760000001639</v>
      </c>
    </row>
    <row r="21" spans="1:7" x14ac:dyDescent="0.25">
      <c r="A21" s="22" t="s">
        <v>24</v>
      </c>
      <c r="B21" s="23">
        <v>16727388.65</v>
      </c>
      <c r="C21" s="23">
        <v>9445712.0099999998</v>
      </c>
      <c r="D21" s="23">
        <v>26173100.66</v>
      </c>
      <c r="E21" s="23">
        <v>26024409.870000001</v>
      </c>
      <c r="F21" s="23">
        <v>23955649.25</v>
      </c>
      <c r="G21" s="24">
        <f t="shared" si="0"/>
        <v>148690.78999999911</v>
      </c>
    </row>
    <row r="22" spans="1:7" x14ac:dyDescent="0.25">
      <c r="A22" s="22" t="s">
        <v>25</v>
      </c>
      <c r="B22" s="23">
        <v>10491262.76</v>
      </c>
      <c r="C22" s="23">
        <v>218001.04</v>
      </c>
      <c r="D22" s="23">
        <v>10709263.799999999</v>
      </c>
      <c r="E22" s="23">
        <v>10482543.939999999</v>
      </c>
      <c r="F22" s="23">
        <v>9779297.0800000001</v>
      </c>
      <c r="G22" s="24">
        <f t="shared" si="0"/>
        <v>226719.8599999994</v>
      </c>
    </row>
    <row r="23" spans="1:7" x14ac:dyDescent="0.25">
      <c r="A23" s="22" t="s">
        <v>26</v>
      </c>
      <c r="B23" s="23">
        <v>34881362.460000001</v>
      </c>
      <c r="C23" s="23">
        <v>4583601.1500000004</v>
      </c>
      <c r="D23" s="23">
        <v>39464963.609999999</v>
      </c>
      <c r="E23" s="23">
        <v>35260567.399999999</v>
      </c>
      <c r="F23" s="23">
        <v>33090949.030000001</v>
      </c>
      <c r="G23" s="24">
        <f t="shared" si="0"/>
        <v>4204396.2100000009</v>
      </c>
    </row>
    <row r="24" spans="1:7" x14ac:dyDescent="0.25">
      <c r="A24" s="22" t="s">
        <v>27</v>
      </c>
      <c r="B24" s="23">
        <v>30051444.52</v>
      </c>
      <c r="C24" s="23">
        <v>-4338882.82</v>
      </c>
      <c r="D24" s="23">
        <v>25712561.699999999</v>
      </c>
      <c r="E24" s="23">
        <v>22815863.030000001</v>
      </c>
      <c r="F24" s="23">
        <v>22170806.329999998</v>
      </c>
      <c r="G24" s="24">
        <f t="shared" si="0"/>
        <v>2896698.6699999981</v>
      </c>
    </row>
    <row r="25" spans="1:7" x14ac:dyDescent="0.25">
      <c r="A25" s="25" t="s">
        <v>28</v>
      </c>
      <c r="B25" s="26"/>
      <c r="C25" s="26"/>
      <c r="D25" s="26"/>
      <c r="E25" s="26"/>
      <c r="F25" s="26"/>
      <c r="G25" s="26"/>
    </row>
    <row r="26" spans="1:7" x14ac:dyDescent="0.25">
      <c r="A26" s="27" t="s">
        <v>29</v>
      </c>
      <c r="B26" s="28">
        <f>SUM(B27:GASTO_E_FIN_01)</f>
        <v>7948179.46</v>
      </c>
      <c r="C26" s="28">
        <f>SUM(C27:GASTO_E_FIN_02)</f>
        <v>99994735.299999982</v>
      </c>
      <c r="D26" s="28">
        <f>SUM(D27:GASTO_E_FIN_03)</f>
        <v>107942914.75999999</v>
      </c>
      <c r="E26" s="28">
        <f>SUM(E27:GASTO_E_FIN_04)</f>
        <v>104959079.62</v>
      </c>
      <c r="F26" s="28">
        <f>SUM(F27:GASTO_E_FIN_05)</f>
        <v>99209584.039999992</v>
      </c>
      <c r="G26" s="28">
        <f>SUM(G27:GASTO_E_FIN_06)</f>
        <v>2983835.1400000006</v>
      </c>
    </row>
    <row r="27" spans="1:7" x14ac:dyDescent="0.25">
      <c r="A27" s="22" t="s">
        <v>12</v>
      </c>
      <c r="B27" s="23">
        <v>0</v>
      </c>
      <c r="C27" s="23">
        <v>22610791.77</v>
      </c>
      <c r="D27" s="23">
        <v>22610791.77</v>
      </c>
      <c r="E27" s="23">
        <v>22610791.77</v>
      </c>
      <c r="F27" s="23">
        <v>20354366.960000001</v>
      </c>
      <c r="G27" s="23">
        <f>D27-E27</f>
        <v>0</v>
      </c>
    </row>
    <row r="28" spans="1:7" x14ac:dyDescent="0.25">
      <c r="A28" s="22" t="s">
        <v>13</v>
      </c>
      <c r="B28" s="23">
        <v>0</v>
      </c>
      <c r="C28" s="23">
        <v>16201379.130000001</v>
      </c>
      <c r="D28" s="23">
        <v>16201379.130000001</v>
      </c>
      <c r="E28" s="23">
        <v>16201379.130000001</v>
      </c>
      <c r="F28" s="23">
        <v>15423113.449999999</v>
      </c>
      <c r="G28" s="23">
        <f t="shared" ref="G28:G34" si="1">D28-E28</f>
        <v>0</v>
      </c>
    </row>
    <row r="29" spans="1:7" x14ac:dyDescent="0.25">
      <c r="A29" s="22" t="s">
        <v>22</v>
      </c>
      <c r="B29" s="23">
        <v>0</v>
      </c>
      <c r="C29" s="23">
        <v>1998392.3</v>
      </c>
      <c r="D29" s="23">
        <v>1998392.3</v>
      </c>
      <c r="E29" s="23">
        <v>1998392.3</v>
      </c>
      <c r="F29" s="23">
        <v>1998392.3</v>
      </c>
      <c r="G29" s="23">
        <f t="shared" si="1"/>
        <v>0</v>
      </c>
    </row>
    <row r="30" spans="1:7" x14ac:dyDescent="0.25">
      <c r="A30" s="22" t="s">
        <v>30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f t="shared" si="1"/>
        <v>0</v>
      </c>
    </row>
    <row r="31" spans="1:7" x14ac:dyDescent="0.25">
      <c r="A31" s="22" t="s">
        <v>31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 t="shared" si="1"/>
        <v>0</v>
      </c>
    </row>
    <row r="32" spans="1:7" x14ac:dyDescent="0.25">
      <c r="A32" s="22" t="s">
        <v>32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f t="shared" si="1"/>
        <v>0</v>
      </c>
    </row>
    <row r="33" spans="1:7" x14ac:dyDescent="0.25">
      <c r="A33" s="22" t="s">
        <v>33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f t="shared" si="1"/>
        <v>0</v>
      </c>
    </row>
    <row r="34" spans="1:7" x14ac:dyDescent="0.25">
      <c r="A34" s="22" t="s">
        <v>34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f t="shared" si="1"/>
        <v>0</v>
      </c>
    </row>
    <row r="35" spans="1:7" x14ac:dyDescent="0.25">
      <c r="A35" s="25" t="s">
        <v>28</v>
      </c>
      <c r="B35" s="26"/>
      <c r="C35" s="26"/>
      <c r="D35" s="26"/>
      <c r="E35" s="26"/>
      <c r="F35" s="26"/>
      <c r="G35" s="26"/>
    </row>
    <row r="36" spans="1:7" x14ac:dyDescent="0.25">
      <c r="A36" s="27" t="s">
        <v>35</v>
      </c>
      <c r="B36" s="28">
        <f>GASTO_NE_T1+GASTO_E_T1</f>
        <v>7948179.46</v>
      </c>
      <c r="C36" s="28">
        <f>GASTO_NE_T2+GASTO_E_T2</f>
        <v>59184172.099999994</v>
      </c>
      <c r="D36" s="28">
        <f>GASTO_NE_T3+GASTO_E_T3</f>
        <v>67132351.560000002</v>
      </c>
      <c r="E36" s="28">
        <f>GASTO_NE_T4+GASTO_E_T4</f>
        <v>64148516.420000002</v>
      </c>
      <c r="F36" s="28">
        <f>GASTO_NE_T5+GASTO_E_T5</f>
        <v>61433711.329999998</v>
      </c>
      <c r="G36" s="28">
        <f>GASTO_NE_T6+GASTO_E_T6</f>
        <v>2983835.1400000006</v>
      </c>
    </row>
    <row r="37" spans="1:7" x14ac:dyDescent="0.25">
      <c r="A37" s="29"/>
      <c r="B37" s="30"/>
      <c r="C37" s="30"/>
      <c r="D37" s="30"/>
      <c r="E37" s="30"/>
      <c r="F37" s="30"/>
      <c r="G37" s="31"/>
    </row>
    <row r="38" spans="1:7" x14ac:dyDescent="0.25">
      <c r="A38" s="32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HeadingPairs>
  <TitlesOfParts>
    <vt:vector size="26" baseType="lpstr">
      <vt:lpstr>Hoja1</vt:lpstr>
      <vt:lpstr>Hoja1!Área_de_impresión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2019-01-23T19:42:06Z</cp:lastPrinted>
  <dcterms:created xsi:type="dcterms:W3CDTF">2019-01-23T19:33:33Z</dcterms:created>
  <dcterms:modified xsi:type="dcterms:W3CDTF">2019-01-23T19:42:21Z</dcterms:modified>
</cp:coreProperties>
</file>