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018\"/>
    </mc:Choice>
  </mc:AlternateContent>
  <bookViews>
    <workbookView xWindow="0" yWindow="0" windowWidth="28800" windowHeight="12000"/>
  </bookViews>
  <sheets>
    <sheet name="Hoja1" sheetId="1" r:id="rId1"/>
  </sheets>
  <externalReferences>
    <externalReference r:id="rId2"/>
  </externalReferences>
  <definedNames>
    <definedName name="_xlnm.Print_Area" localSheetId="0">Hoja1!$A$1:$G$159</definedName>
    <definedName name="ENTE_PUBLICO_A">'[1]Info General'!$C$7</definedName>
    <definedName name="_xlnm.Print_Titles" localSheetId="0">Hoja1!$1:$7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6" i="1" l="1"/>
  <c r="G155" i="1"/>
  <c r="G154" i="1"/>
  <c r="G153" i="1"/>
  <c r="G152" i="1"/>
  <c r="G151" i="1"/>
  <c r="G150" i="1"/>
  <c r="G149" i="1" s="1"/>
  <c r="F149" i="1"/>
  <c r="E149" i="1"/>
  <c r="D149" i="1"/>
  <c r="C149" i="1"/>
  <c r="B149" i="1"/>
  <c r="G148" i="1"/>
  <c r="G147" i="1"/>
  <c r="G146" i="1"/>
  <c r="G145" i="1"/>
  <c r="F145" i="1"/>
  <c r="E145" i="1"/>
  <c r="D145" i="1"/>
  <c r="C145" i="1"/>
  <c r="B145" i="1"/>
  <c r="G144" i="1"/>
  <c r="G143" i="1"/>
  <c r="G142" i="1"/>
  <c r="G141" i="1"/>
  <c r="G140" i="1"/>
  <c r="G139" i="1"/>
  <c r="G138" i="1"/>
  <c r="G137" i="1"/>
  <c r="G136" i="1"/>
  <c r="F136" i="1"/>
  <c r="E136" i="1"/>
  <c r="D136" i="1"/>
  <c r="C136" i="1"/>
  <c r="B136" i="1"/>
  <c r="G135" i="1"/>
  <c r="G134" i="1"/>
  <c r="G133" i="1"/>
  <c r="G132" i="1" s="1"/>
  <c r="F132" i="1"/>
  <c r="E132" i="1"/>
  <c r="D132" i="1"/>
  <c r="C132" i="1"/>
  <c r="B132" i="1"/>
  <c r="G131" i="1"/>
  <c r="G130" i="1"/>
  <c r="G129" i="1"/>
  <c r="G128" i="1"/>
  <c r="G127" i="1"/>
  <c r="G126" i="1"/>
  <c r="G125" i="1"/>
  <c r="G124" i="1"/>
  <c r="G123" i="1"/>
  <c r="G122" i="1"/>
  <c r="F122" i="1"/>
  <c r="E122" i="1"/>
  <c r="D122" i="1"/>
  <c r="C122" i="1"/>
  <c r="B122" i="1"/>
  <c r="G121" i="1"/>
  <c r="G120" i="1"/>
  <c r="G119" i="1"/>
  <c r="G118" i="1"/>
  <c r="G117" i="1"/>
  <c r="G116" i="1"/>
  <c r="G115" i="1"/>
  <c r="G114" i="1"/>
  <c r="G113" i="1"/>
  <c r="G112" i="1" s="1"/>
  <c r="F112" i="1"/>
  <c r="E112" i="1"/>
  <c r="D112" i="1"/>
  <c r="C112" i="1"/>
  <c r="B112" i="1"/>
  <c r="G111" i="1"/>
  <c r="G110" i="1"/>
  <c r="D110" i="1"/>
  <c r="G109" i="1"/>
  <c r="D109" i="1"/>
  <c r="G108" i="1"/>
  <c r="D108" i="1"/>
  <c r="G107" i="1"/>
  <c r="G106" i="1"/>
  <c r="G105" i="1"/>
  <c r="G104" i="1"/>
  <c r="G103" i="1"/>
  <c r="G102" i="1" s="1"/>
  <c r="F102" i="1"/>
  <c r="E102" i="1"/>
  <c r="D102" i="1"/>
  <c r="C102" i="1"/>
  <c r="B102" i="1"/>
  <c r="G101" i="1"/>
  <c r="G100" i="1"/>
  <c r="G99" i="1"/>
  <c r="G98" i="1"/>
  <c r="G97" i="1"/>
  <c r="G96" i="1"/>
  <c r="G95" i="1"/>
  <c r="G94" i="1"/>
  <c r="G93" i="1"/>
  <c r="G92" i="1"/>
  <c r="F92" i="1"/>
  <c r="E92" i="1"/>
  <c r="E83" i="1" s="1"/>
  <c r="D92" i="1"/>
  <c r="C92" i="1"/>
  <c r="C83" i="1" s="1"/>
  <c r="B92" i="1"/>
  <c r="G91" i="1"/>
  <c r="G90" i="1"/>
  <c r="G89" i="1"/>
  <c r="G88" i="1"/>
  <c r="G87" i="1"/>
  <c r="G86" i="1"/>
  <c r="G85" i="1"/>
  <c r="G84" i="1" s="1"/>
  <c r="F84" i="1"/>
  <c r="E84" i="1"/>
  <c r="D84" i="1"/>
  <c r="C84" i="1"/>
  <c r="B84" i="1"/>
  <c r="F83" i="1"/>
  <c r="D83" i="1"/>
  <c r="B83" i="1"/>
  <c r="G81" i="1"/>
  <c r="G80" i="1"/>
  <c r="G79" i="1"/>
  <c r="G78" i="1"/>
  <c r="G77" i="1"/>
  <c r="G76" i="1"/>
  <c r="G75" i="1"/>
  <c r="G74" i="1"/>
  <c r="F74" i="1"/>
  <c r="E74" i="1"/>
  <c r="D74" i="1"/>
  <c r="C74" i="1"/>
  <c r="B74" i="1"/>
  <c r="G73" i="1"/>
  <c r="G72" i="1"/>
  <c r="G71" i="1"/>
  <c r="G70" i="1" s="1"/>
  <c r="F70" i="1"/>
  <c r="E70" i="1"/>
  <c r="D70" i="1"/>
  <c r="C70" i="1"/>
  <c r="B70" i="1"/>
  <c r="G69" i="1"/>
  <c r="G68" i="1"/>
  <c r="G67" i="1"/>
  <c r="G66" i="1"/>
  <c r="G65" i="1"/>
  <c r="G64" i="1"/>
  <c r="G63" i="1"/>
  <c r="G62" i="1"/>
  <c r="G61" i="1" s="1"/>
  <c r="F61" i="1"/>
  <c r="E61" i="1"/>
  <c r="D61" i="1"/>
  <c r="C61" i="1"/>
  <c r="B61" i="1"/>
  <c r="G60" i="1"/>
  <c r="G59" i="1"/>
  <c r="G58" i="1"/>
  <c r="G57" i="1"/>
  <c r="F57" i="1"/>
  <c r="E57" i="1"/>
  <c r="D57" i="1"/>
  <c r="C57" i="1"/>
  <c r="B57" i="1"/>
  <c r="G56" i="1"/>
  <c r="G55" i="1"/>
  <c r="G54" i="1"/>
  <c r="G53" i="1"/>
  <c r="G52" i="1"/>
  <c r="G51" i="1"/>
  <c r="G50" i="1"/>
  <c r="G49" i="1"/>
  <c r="G48" i="1"/>
  <c r="G47" i="1" s="1"/>
  <c r="F47" i="1"/>
  <c r="E47" i="1"/>
  <c r="D47" i="1"/>
  <c r="C47" i="1"/>
  <c r="B47" i="1"/>
  <c r="G46" i="1"/>
  <c r="G45" i="1"/>
  <c r="G44" i="1"/>
  <c r="G43" i="1"/>
  <c r="G42" i="1"/>
  <c r="G41" i="1"/>
  <c r="G40" i="1"/>
  <c r="G39" i="1"/>
  <c r="G38" i="1"/>
  <c r="G37" i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G27" i="1" s="1"/>
  <c r="F27" i="1"/>
  <c r="E27" i="1"/>
  <c r="D27" i="1"/>
  <c r="C27" i="1"/>
  <c r="B27" i="1"/>
  <c r="G26" i="1"/>
  <c r="G25" i="1"/>
  <c r="G24" i="1"/>
  <c r="G23" i="1"/>
  <c r="G22" i="1"/>
  <c r="G21" i="1"/>
  <c r="G20" i="1"/>
  <c r="G19" i="1"/>
  <c r="G18" i="1"/>
  <c r="G17" i="1"/>
  <c r="F17" i="1"/>
  <c r="E17" i="1"/>
  <c r="E8" i="1" s="1"/>
  <c r="E158" i="1" s="1"/>
  <c r="D17" i="1"/>
  <c r="C17" i="1"/>
  <c r="C8" i="1" s="1"/>
  <c r="C158" i="1" s="1"/>
  <c r="B17" i="1"/>
  <c r="G16" i="1"/>
  <c r="G15" i="1"/>
  <c r="G14" i="1"/>
  <c r="G13" i="1"/>
  <c r="G12" i="1"/>
  <c r="G11" i="1"/>
  <c r="G10" i="1"/>
  <c r="G9" i="1" s="1"/>
  <c r="F9" i="1"/>
  <c r="E9" i="1"/>
  <c r="D9" i="1"/>
  <c r="C9" i="1"/>
  <c r="B9" i="1"/>
  <c r="F8" i="1"/>
  <c r="F158" i="1" s="1"/>
  <c r="D8" i="1"/>
  <c r="D158" i="1" s="1"/>
  <c r="B8" i="1"/>
  <c r="B158" i="1" s="1"/>
  <c r="A4" i="1"/>
  <c r="A1" i="1"/>
  <c r="G8" i="1" l="1"/>
  <c r="G83" i="1"/>
  <c r="G158" i="1" l="1"/>
</calcChain>
</file>

<file path=xl/sharedStrings.xml><?xml version="1.0" encoding="utf-8"?>
<sst xmlns="http://schemas.openxmlformats.org/spreadsheetml/2006/main" count="160" uniqueCount="87">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</sst>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ica%20lopez\ESTADOS%20FINANCIEROS%202018\DIGITALES%20ASEG%20DICIEMBRE%202018%20BERTHA%20Y%20VERO\0361_LDF_1804_PEGT_B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AVANZADO DE BACHILLERATO Y EDUCACIÓN SUPERIOR EN EL ESTADO DE GUANAJUATO, Gobierno del Estado de Guanajuato (a)</v>
          </cell>
        </row>
        <row r="16">
          <cell r="C16" t="str">
            <v>Del 1 de enero al 31 de diciembre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tabSelected="1" workbookViewId="0">
      <selection activeCell="A6" sqref="A6:A7"/>
    </sheetView>
  </sheetViews>
  <sheetFormatPr baseColWidth="10" defaultColWidth="10.7109375" defaultRowHeight="0" zeroHeight="1" x14ac:dyDescent="0.25"/>
  <cols>
    <col min="1" max="1" width="74.28515625" customWidth="1"/>
    <col min="2" max="7" width="15.85546875" customWidth="1"/>
    <col min="8" max="16383" width="0" hidden="1" customWidth="1"/>
    <col min="16384" max="16384" width="1.28515625" hidden="1" customWidth="1"/>
  </cols>
  <sheetData>
    <row r="1" spans="1:7" ht="15" x14ac:dyDescent="0.25">
      <c r="A1" s="1" t="str">
        <f>ENTE_PUBLICO_A</f>
        <v>SISTEMA AVANZADO DE BACHILLERATO Y EDUCACIÓN SUPERIOR EN EL ESTADO DE GUANAJUATO, Gobierno del Estado de Guanajuato (a)</v>
      </c>
      <c r="B1" s="1"/>
      <c r="C1" s="1"/>
      <c r="D1" s="1"/>
      <c r="E1" s="1"/>
      <c r="F1" s="1"/>
      <c r="G1" s="1"/>
    </row>
    <row r="2" spans="1:7" ht="15" x14ac:dyDescent="0.25">
      <c r="A2" s="2" t="s">
        <v>0</v>
      </c>
      <c r="B2" s="2"/>
      <c r="C2" s="2"/>
      <c r="D2" s="2"/>
      <c r="E2" s="2"/>
      <c r="F2" s="2"/>
      <c r="G2" s="2"/>
    </row>
    <row r="3" spans="1:7" ht="15" x14ac:dyDescent="0.25">
      <c r="A3" s="2" t="s">
        <v>1</v>
      </c>
      <c r="B3" s="2"/>
      <c r="C3" s="2"/>
      <c r="D3" s="2"/>
      <c r="E3" s="2"/>
      <c r="F3" s="2"/>
      <c r="G3" s="2"/>
    </row>
    <row r="4" spans="1:7" ht="15" x14ac:dyDescent="0.25">
      <c r="A4" s="3" t="str">
        <f>TRIMESTRE</f>
        <v>Del 1 de enero al 31 de diciembre de 2018 (b)</v>
      </c>
      <c r="B4" s="3"/>
      <c r="C4" s="3"/>
      <c r="D4" s="3"/>
      <c r="E4" s="3"/>
      <c r="F4" s="3"/>
      <c r="G4" s="3"/>
    </row>
    <row r="5" spans="1:7" ht="15" x14ac:dyDescent="0.25">
      <c r="A5" s="4" t="s">
        <v>2</v>
      </c>
      <c r="B5" s="4"/>
      <c r="C5" s="4"/>
      <c r="D5" s="4"/>
      <c r="E5" s="4"/>
      <c r="F5" s="4"/>
      <c r="G5" s="4"/>
    </row>
    <row r="6" spans="1:7" ht="15" customHeight="1" x14ac:dyDescent="0.25">
      <c r="A6" s="5" t="s">
        <v>3</v>
      </c>
      <c r="B6" s="5" t="s">
        <v>4</v>
      </c>
      <c r="C6" s="5"/>
      <c r="D6" s="5"/>
      <c r="E6" s="5"/>
      <c r="F6" s="5"/>
      <c r="G6" s="6" t="s">
        <v>5</v>
      </c>
    </row>
    <row r="7" spans="1:7" ht="30" x14ac:dyDescent="0.25">
      <c r="A7" s="5"/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5"/>
    </row>
    <row r="8" spans="1:7" ht="15" x14ac:dyDescent="0.25">
      <c r="A8" s="8" t="s">
        <v>11</v>
      </c>
      <c r="B8" s="9">
        <f>SUM(B9,B17,B27,B37,B47,B57,B61,B70,B74)</f>
        <v>922489128.82000005</v>
      </c>
      <c r="C8" s="9">
        <f t="shared" ref="C8:G8" si="0">SUM(C9,C17,C27,C37,C47,C57,C61,C70,C74)</f>
        <v>25591659.039999999</v>
      </c>
      <c r="D8" s="9">
        <f t="shared" si="0"/>
        <v>948080787.86000013</v>
      </c>
      <c r="E8" s="9">
        <f t="shared" si="0"/>
        <v>914789507.69999981</v>
      </c>
      <c r="F8" s="9">
        <f t="shared" si="0"/>
        <v>875409324.55999994</v>
      </c>
      <c r="G8" s="9">
        <f t="shared" si="0"/>
        <v>33291280.160000004</v>
      </c>
    </row>
    <row r="9" spans="1:7" ht="15" x14ac:dyDescent="0.25">
      <c r="A9" s="10" t="s">
        <v>12</v>
      </c>
      <c r="B9" s="11">
        <f>SUM(B10:B16)</f>
        <v>719885495.48000014</v>
      </c>
      <c r="C9" s="11">
        <f t="shared" ref="C9:F9" si="1">SUM(C10:C16)</f>
        <v>1537478.810000001</v>
      </c>
      <c r="D9" s="11">
        <f t="shared" si="1"/>
        <v>721422974.29000008</v>
      </c>
      <c r="E9" s="11">
        <f t="shared" si="1"/>
        <v>721422974.28999996</v>
      </c>
      <c r="F9" s="11">
        <f t="shared" si="1"/>
        <v>715517433.48000002</v>
      </c>
      <c r="G9" s="11">
        <f>SUM(G10:G16)</f>
        <v>0</v>
      </c>
    </row>
    <row r="10" spans="1:7" ht="15" x14ac:dyDescent="0.25">
      <c r="A10" s="12" t="s">
        <v>13</v>
      </c>
      <c r="B10" s="11">
        <v>468771753.60000002</v>
      </c>
      <c r="C10" s="11">
        <v>4800850.38</v>
      </c>
      <c r="D10" s="11">
        <v>473572603.98000002</v>
      </c>
      <c r="E10" s="11">
        <v>473572603.98000002</v>
      </c>
      <c r="F10" s="11">
        <v>472438764.61000001</v>
      </c>
      <c r="G10" s="11">
        <f>D10-E10</f>
        <v>0</v>
      </c>
    </row>
    <row r="11" spans="1:7" ht="15" x14ac:dyDescent="0.25">
      <c r="A11" s="12" t="s">
        <v>14</v>
      </c>
      <c r="B11" s="11">
        <v>250000</v>
      </c>
      <c r="C11" s="11">
        <v>2111271.19</v>
      </c>
      <c r="D11" s="11">
        <v>2361271.19</v>
      </c>
      <c r="E11" s="11">
        <v>2361271.19</v>
      </c>
      <c r="F11" s="11">
        <v>2353271.19</v>
      </c>
      <c r="G11" s="11">
        <f>D11-E11</f>
        <v>0</v>
      </c>
    </row>
    <row r="12" spans="1:7" ht="15" x14ac:dyDescent="0.25">
      <c r="A12" s="12" t="s">
        <v>15</v>
      </c>
      <c r="B12" s="11">
        <v>60585876.380000003</v>
      </c>
      <c r="C12" s="11">
        <v>799365.9</v>
      </c>
      <c r="D12" s="11">
        <v>61385242.280000001</v>
      </c>
      <c r="E12" s="11">
        <v>61385242.280000001</v>
      </c>
      <c r="F12" s="11">
        <v>60449734.810000002</v>
      </c>
      <c r="G12" s="11">
        <f t="shared" ref="G12:G16" si="2">D12-E12</f>
        <v>0</v>
      </c>
    </row>
    <row r="13" spans="1:7" ht="15" x14ac:dyDescent="0.25">
      <c r="A13" s="12" t="s">
        <v>16</v>
      </c>
      <c r="B13" s="11">
        <v>111185499.95999999</v>
      </c>
      <c r="C13" s="11">
        <v>-7716886.9299999997</v>
      </c>
      <c r="D13" s="11">
        <v>103468613.03</v>
      </c>
      <c r="E13" s="11">
        <v>103468613.03</v>
      </c>
      <c r="F13" s="11">
        <v>103468613.03</v>
      </c>
      <c r="G13" s="11">
        <f t="shared" si="2"/>
        <v>0</v>
      </c>
    </row>
    <row r="14" spans="1:7" ht="15" x14ac:dyDescent="0.25">
      <c r="A14" s="12" t="s">
        <v>17</v>
      </c>
      <c r="B14" s="11">
        <v>78081469.180000007</v>
      </c>
      <c r="C14" s="11">
        <v>1949751.89</v>
      </c>
      <c r="D14" s="11">
        <v>80031221.070000008</v>
      </c>
      <c r="E14" s="11">
        <v>80031221.069999993</v>
      </c>
      <c r="F14" s="11">
        <v>76563310.450000003</v>
      </c>
      <c r="G14" s="11">
        <f t="shared" si="2"/>
        <v>0</v>
      </c>
    </row>
    <row r="15" spans="1:7" ht="15" x14ac:dyDescent="0.25">
      <c r="A15" s="12" t="s">
        <v>18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f t="shared" si="2"/>
        <v>0</v>
      </c>
    </row>
    <row r="16" spans="1:7" ht="15" x14ac:dyDescent="0.25">
      <c r="A16" s="12" t="s">
        <v>19</v>
      </c>
      <c r="B16" s="11">
        <v>1010896.36</v>
      </c>
      <c r="C16" s="11">
        <v>-406873.62</v>
      </c>
      <c r="D16" s="11">
        <v>604022.74</v>
      </c>
      <c r="E16" s="11">
        <v>604022.74</v>
      </c>
      <c r="F16" s="11">
        <v>243739.39</v>
      </c>
      <c r="G16" s="11">
        <f t="shared" si="2"/>
        <v>0</v>
      </c>
    </row>
    <row r="17" spans="1:7" ht="15" x14ac:dyDescent="0.25">
      <c r="A17" s="10" t="s">
        <v>20</v>
      </c>
      <c r="B17" s="11">
        <f>SUM(B18:B26)</f>
        <v>51911302.159999996</v>
      </c>
      <c r="C17" s="11">
        <f t="shared" ref="C17:F17" si="3">SUM(C18:C26)</f>
        <v>9504122.1799999997</v>
      </c>
      <c r="D17" s="11">
        <f t="shared" si="3"/>
        <v>61415424.339999996</v>
      </c>
      <c r="E17" s="11">
        <f t="shared" si="3"/>
        <v>51440005.029999994</v>
      </c>
      <c r="F17" s="11">
        <f t="shared" si="3"/>
        <v>29880058.07</v>
      </c>
      <c r="G17" s="11">
        <f>SUM(G18:G26)</f>
        <v>9975419.3100000005</v>
      </c>
    </row>
    <row r="18" spans="1:7" ht="15" x14ac:dyDescent="0.25">
      <c r="A18" s="12" t="s">
        <v>21</v>
      </c>
      <c r="B18" s="11">
        <v>39546521.719999999</v>
      </c>
      <c r="C18" s="11">
        <v>2416100.3199999998</v>
      </c>
      <c r="D18" s="11">
        <v>41962622.039999999</v>
      </c>
      <c r="E18" s="11">
        <v>37501655.969999999</v>
      </c>
      <c r="F18" s="11">
        <v>18743657.18</v>
      </c>
      <c r="G18" s="11">
        <f>D18-E18</f>
        <v>4460966.07</v>
      </c>
    </row>
    <row r="19" spans="1:7" ht="15" x14ac:dyDescent="0.25">
      <c r="A19" s="12" t="s">
        <v>22</v>
      </c>
      <c r="B19" s="11">
        <v>3857835.71</v>
      </c>
      <c r="C19" s="11">
        <v>3787726.44</v>
      </c>
      <c r="D19" s="11">
        <v>7645562.1500000004</v>
      </c>
      <c r="E19" s="11">
        <v>5493538.1699999999</v>
      </c>
      <c r="F19" s="11">
        <v>5396083.2999999998</v>
      </c>
      <c r="G19" s="11">
        <f t="shared" ref="G19:G26" si="4">D19-E19</f>
        <v>2152023.9800000004</v>
      </c>
    </row>
    <row r="20" spans="1:7" ht="15" x14ac:dyDescent="0.25">
      <c r="A20" s="12" t="s">
        <v>23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f t="shared" si="4"/>
        <v>0</v>
      </c>
    </row>
    <row r="21" spans="1:7" ht="15" x14ac:dyDescent="0.25">
      <c r="A21" s="12" t="s">
        <v>24</v>
      </c>
      <c r="B21" s="11">
        <v>460478</v>
      </c>
      <c r="C21" s="11">
        <v>720839.39</v>
      </c>
      <c r="D21" s="11">
        <v>1181317.3900000001</v>
      </c>
      <c r="E21" s="11">
        <v>1095406.22</v>
      </c>
      <c r="F21" s="11">
        <v>275557.69</v>
      </c>
      <c r="G21" s="11">
        <f t="shared" si="4"/>
        <v>85911.170000000158</v>
      </c>
    </row>
    <row r="22" spans="1:7" ht="15" x14ac:dyDescent="0.25">
      <c r="A22" s="12" t="s">
        <v>25</v>
      </c>
      <c r="B22" s="11">
        <v>761154</v>
      </c>
      <c r="C22" s="11">
        <v>-484421.89</v>
      </c>
      <c r="D22" s="11">
        <v>276732.11</v>
      </c>
      <c r="E22" s="11">
        <v>174692.4</v>
      </c>
      <c r="F22" s="11">
        <v>174692.4</v>
      </c>
      <c r="G22" s="11">
        <f t="shared" si="4"/>
        <v>102039.70999999999</v>
      </c>
    </row>
    <row r="23" spans="1:7" ht="15" x14ac:dyDescent="0.25">
      <c r="A23" s="12" t="s">
        <v>26</v>
      </c>
      <c r="B23" s="11">
        <v>3407940.75</v>
      </c>
      <c r="C23" s="11">
        <v>1346032.65</v>
      </c>
      <c r="D23" s="11">
        <v>4753973.4000000004</v>
      </c>
      <c r="E23" s="11">
        <v>4642531.47</v>
      </c>
      <c r="F23" s="11">
        <v>4642034.67</v>
      </c>
      <c r="G23" s="11">
        <f t="shared" si="4"/>
        <v>111441.93000000063</v>
      </c>
    </row>
    <row r="24" spans="1:7" ht="15" x14ac:dyDescent="0.25">
      <c r="A24" s="12" t="s">
        <v>27</v>
      </c>
      <c r="B24" s="11">
        <v>1849844</v>
      </c>
      <c r="C24" s="11">
        <v>449079.19</v>
      </c>
      <c r="D24" s="11">
        <v>2298923.19</v>
      </c>
      <c r="E24" s="11">
        <v>1444691.72</v>
      </c>
      <c r="F24" s="11">
        <v>383500.38</v>
      </c>
      <c r="G24" s="11">
        <f t="shared" si="4"/>
        <v>854231.47</v>
      </c>
    </row>
    <row r="25" spans="1:7" ht="15" x14ac:dyDescent="0.25">
      <c r="A25" s="12" t="s">
        <v>28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f t="shared" si="4"/>
        <v>0</v>
      </c>
    </row>
    <row r="26" spans="1:7" ht="15" x14ac:dyDescent="0.25">
      <c r="A26" s="12" t="s">
        <v>29</v>
      </c>
      <c r="B26" s="11">
        <v>2027527.98</v>
      </c>
      <c r="C26" s="11">
        <v>1268766.08</v>
      </c>
      <c r="D26" s="11">
        <v>3296294.06</v>
      </c>
      <c r="E26" s="11">
        <v>1087489.08</v>
      </c>
      <c r="F26" s="11">
        <v>264532.45</v>
      </c>
      <c r="G26" s="11">
        <f t="shared" si="4"/>
        <v>2208804.98</v>
      </c>
    </row>
    <row r="27" spans="1:7" ht="15" x14ac:dyDescent="0.25">
      <c r="A27" s="10" t="s">
        <v>30</v>
      </c>
      <c r="B27" s="11">
        <f>SUM(B28:B36)</f>
        <v>96252491.889999986</v>
      </c>
      <c r="C27" s="11">
        <f t="shared" ref="C27:G27" si="5">SUM(C28:C36)</f>
        <v>-310461.42000000132</v>
      </c>
      <c r="D27" s="11">
        <f t="shared" si="5"/>
        <v>95942030.469999999</v>
      </c>
      <c r="E27" s="11">
        <f t="shared" si="5"/>
        <v>89969004.400000006</v>
      </c>
      <c r="F27" s="11">
        <f t="shared" si="5"/>
        <v>80607085.769999996</v>
      </c>
      <c r="G27" s="11">
        <f t="shared" si="5"/>
        <v>5973026.0699999984</v>
      </c>
    </row>
    <row r="28" spans="1:7" ht="15" x14ac:dyDescent="0.25">
      <c r="A28" s="12" t="s">
        <v>31</v>
      </c>
      <c r="B28" s="11">
        <v>7649878.5599999996</v>
      </c>
      <c r="C28" s="11">
        <v>-426726.3</v>
      </c>
      <c r="D28" s="11">
        <v>7223152.2599999998</v>
      </c>
      <c r="E28" s="11">
        <v>7048109.7999999998</v>
      </c>
      <c r="F28" s="11">
        <v>6889778.1600000001</v>
      </c>
      <c r="G28" s="11">
        <f>D28-E28</f>
        <v>175042.45999999996</v>
      </c>
    </row>
    <row r="29" spans="1:7" ht="15" x14ac:dyDescent="0.25">
      <c r="A29" s="12" t="s">
        <v>32</v>
      </c>
      <c r="B29" s="11">
        <v>12528868.699999999</v>
      </c>
      <c r="C29" s="11">
        <v>53248.51</v>
      </c>
      <c r="D29" s="11">
        <v>12582117.209999999</v>
      </c>
      <c r="E29" s="11">
        <v>11506891.800000001</v>
      </c>
      <c r="F29" s="11">
        <v>9950997.7799999993</v>
      </c>
      <c r="G29" s="11">
        <f t="shared" ref="G29:G36" si="6">D29-E29</f>
        <v>1075225.4099999983</v>
      </c>
    </row>
    <row r="30" spans="1:7" ht="15" x14ac:dyDescent="0.25">
      <c r="A30" s="12" t="s">
        <v>33</v>
      </c>
      <c r="B30" s="11">
        <v>25851562.25</v>
      </c>
      <c r="C30" s="11">
        <v>-2668093.5699999998</v>
      </c>
      <c r="D30" s="11">
        <v>23183468.68</v>
      </c>
      <c r="E30" s="11">
        <v>20886403.550000001</v>
      </c>
      <c r="F30" s="11">
        <v>18106008.48</v>
      </c>
      <c r="G30" s="11">
        <f t="shared" si="6"/>
        <v>2297065.129999999</v>
      </c>
    </row>
    <row r="31" spans="1:7" ht="15" x14ac:dyDescent="0.25">
      <c r="A31" s="12" t="s">
        <v>34</v>
      </c>
      <c r="B31" s="11">
        <v>4560559.5199999996</v>
      </c>
      <c r="C31" s="11">
        <v>-970041.52</v>
      </c>
      <c r="D31" s="11">
        <v>3590517.9999999995</v>
      </c>
      <c r="E31" s="11">
        <v>3587064.36</v>
      </c>
      <c r="F31" s="11">
        <v>2584759.37</v>
      </c>
      <c r="G31" s="11">
        <f t="shared" si="6"/>
        <v>3453.6399999996647</v>
      </c>
    </row>
    <row r="32" spans="1:7" ht="15" x14ac:dyDescent="0.25">
      <c r="A32" s="12" t="s">
        <v>35</v>
      </c>
      <c r="B32" s="11">
        <v>13286789.800000001</v>
      </c>
      <c r="C32" s="11">
        <v>11773261.189999999</v>
      </c>
      <c r="D32" s="11">
        <v>25060050.990000002</v>
      </c>
      <c r="E32" s="11">
        <v>24867085.960000001</v>
      </c>
      <c r="F32" s="11">
        <v>22121855.399999999</v>
      </c>
      <c r="G32" s="11">
        <f t="shared" si="6"/>
        <v>192965.03000000119</v>
      </c>
    </row>
    <row r="33" spans="1:7" ht="15" x14ac:dyDescent="0.25">
      <c r="A33" s="12" t="s">
        <v>36</v>
      </c>
      <c r="B33" s="11">
        <v>3582423</v>
      </c>
      <c r="C33" s="11">
        <v>118316.64</v>
      </c>
      <c r="D33" s="11">
        <v>3700739.64</v>
      </c>
      <c r="E33" s="11">
        <v>3495315.12</v>
      </c>
      <c r="F33" s="11">
        <v>2446998.41</v>
      </c>
      <c r="G33" s="11">
        <f t="shared" si="6"/>
        <v>205424.52000000002</v>
      </c>
    </row>
    <row r="34" spans="1:7" ht="15" x14ac:dyDescent="0.25">
      <c r="A34" s="12" t="s">
        <v>37</v>
      </c>
      <c r="B34" s="11">
        <v>2473201.5</v>
      </c>
      <c r="C34" s="11">
        <v>-888507.36</v>
      </c>
      <c r="D34" s="11">
        <v>1584694.1400000001</v>
      </c>
      <c r="E34" s="11">
        <v>1509270.09</v>
      </c>
      <c r="F34" s="11">
        <v>1507160.09</v>
      </c>
      <c r="G34" s="11">
        <f t="shared" si="6"/>
        <v>75424.050000000047</v>
      </c>
    </row>
    <row r="35" spans="1:7" ht="15" x14ac:dyDescent="0.25">
      <c r="A35" s="12" t="s">
        <v>38</v>
      </c>
      <c r="B35" s="11">
        <v>5721622.3499999996</v>
      </c>
      <c r="C35" s="11">
        <v>-3342232.29</v>
      </c>
      <c r="D35" s="11">
        <v>2379390.0599999996</v>
      </c>
      <c r="E35" s="11">
        <v>1954202.19</v>
      </c>
      <c r="F35" s="11">
        <v>1954202.19</v>
      </c>
      <c r="G35" s="11">
        <f t="shared" si="6"/>
        <v>425187.86999999965</v>
      </c>
    </row>
    <row r="36" spans="1:7" ht="15" x14ac:dyDescent="0.25">
      <c r="A36" s="12" t="s">
        <v>39</v>
      </c>
      <c r="B36" s="11">
        <v>20597586.210000001</v>
      </c>
      <c r="C36" s="11">
        <v>-3959686.72</v>
      </c>
      <c r="D36" s="11">
        <v>16637899.49</v>
      </c>
      <c r="E36" s="11">
        <v>15114661.529999999</v>
      </c>
      <c r="F36" s="11">
        <v>15045325.890000001</v>
      </c>
      <c r="G36" s="11">
        <f t="shared" si="6"/>
        <v>1523237.9600000009</v>
      </c>
    </row>
    <row r="37" spans="1:7" ht="15" x14ac:dyDescent="0.25">
      <c r="A37" s="10" t="s">
        <v>40</v>
      </c>
      <c r="B37" s="11">
        <f>SUM(B38:B46)</f>
        <v>1492000</v>
      </c>
      <c r="C37" s="11">
        <f t="shared" ref="C37:G37" si="7">SUM(C38:C46)</f>
        <v>3330646.34</v>
      </c>
      <c r="D37" s="11">
        <f t="shared" si="7"/>
        <v>4822646.34</v>
      </c>
      <c r="E37" s="11">
        <f t="shared" si="7"/>
        <v>4682043.13</v>
      </c>
      <c r="F37" s="11">
        <f t="shared" si="7"/>
        <v>4664503.93</v>
      </c>
      <c r="G37" s="11">
        <f t="shared" si="7"/>
        <v>140603.20999999996</v>
      </c>
    </row>
    <row r="38" spans="1:7" ht="15" x14ac:dyDescent="0.25">
      <c r="A38" s="12" t="s">
        <v>41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f>D38-E38</f>
        <v>0</v>
      </c>
    </row>
    <row r="39" spans="1:7" ht="15" x14ac:dyDescent="0.25">
      <c r="A39" s="12" t="s">
        <v>42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f t="shared" ref="G39:G46" si="8">D39-E39</f>
        <v>0</v>
      </c>
    </row>
    <row r="40" spans="1:7" ht="15" x14ac:dyDescent="0.25">
      <c r="A40" s="12" t="s">
        <v>43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f t="shared" si="8"/>
        <v>0</v>
      </c>
    </row>
    <row r="41" spans="1:7" ht="15" x14ac:dyDescent="0.25">
      <c r="A41" s="12" t="s">
        <v>44</v>
      </c>
      <c r="B41" s="11">
        <v>1492000</v>
      </c>
      <c r="C41" s="11">
        <v>3330646.34</v>
      </c>
      <c r="D41" s="11">
        <v>4822646.34</v>
      </c>
      <c r="E41" s="11">
        <v>4682043.13</v>
      </c>
      <c r="F41" s="11">
        <v>4664503.93</v>
      </c>
      <c r="G41" s="11">
        <f t="shared" si="8"/>
        <v>140603.20999999996</v>
      </c>
    </row>
    <row r="42" spans="1:7" ht="15" x14ac:dyDescent="0.25">
      <c r="A42" s="12" t="s">
        <v>45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f t="shared" si="8"/>
        <v>0</v>
      </c>
    </row>
    <row r="43" spans="1:7" ht="15" x14ac:dyDescent="0.25">
      <c r="A43" s="12" t="s">
        <v>46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f t="shared" si="8"/>
        <v>0</v>
      </c>
    </row>
    <row r="44" spans="1:7" ht="15" x14ac:dyDescent="0.25">
      <c r="A44" s="12" t="s">
        <v>47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f t="shared" si="8"/>
        <v>0</v>
      </c>
    </row>
    <row r="45" spans="1:7" ht="15" x14ac:dyDescent="0.25">
      <c r="A45" s="12" t="s">
        <v>48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f t="shared" si="8"/>
        <v>0</v>
      </c>
    </row>
    <row r="46" spans="1:7" ht="15" x14ac:dyDescent="0.25">
      <c r="A46" s="12" t="s">
        <v>49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f t="shared" si="8"/>
        <v>0</v>
      </c>
    </row>
    <row r="47" spans="1:7" ht="15" x14ac:dyDescent="0.25">
      <c r="A47" s="10" t="s">
        <v>50</v>
      </c>
      <c r="B47" s="11">
        <f>SUM(B48:B56)</f>
        <v>6734483.6600000001</v>
      </c>
      <c r="C47" s="11">
        <f t="shared" ref="C47:G47" si="9">SUM(C48:C56)</f>
        <v>36340755.310000002</v>
      </c>
      <c r="D47" s="11">
        <f t="shared" si="9"/>
        <v>43075238.969999999</v>
      </c>
      <c r="E47" s="11">
        <f t="shared" si="9"/>
        <v>38747635.420000002</v>
      </c>
      <c r="F47" s="11">
        <f t="shared" si="9"/>
        <v>36212397.880000003</v>
      </c>
      <c r="G47" s="11">
        <f t="shared" si="9"/>
        <v>4327603.5500000007</v>
      </c>
    </row>
    <row r="48" spans="1:7" ht="15" x14ac:dyDescent="0.25">
      <c r="A48" s="12" t="s">
        <v>51</v>
      </c>
      <c r="B48" s="11">
        <v>4530483.66</v>
      </c>
      <c r="C48" s="11">
        <v>20996009.699999999</v>
      </c>
      <c r="D48" s="11">
        <v>25526493.359999999</v>
      </c>
      <c r="E48" s="11">
        <v>23539882.129999999</v>
      </c>
      <c r="F48" s="11">
        <v>21953455.300000001</v>
      </c>
      <c r="G48" s="11">
        <f>D48-E48</f>
        <v>1986611.2300000004</v>
      </c>
    </row>
    <row r="49" spans="1:7" ht="15" x14ac:dyDescent="0.25">
      <c r="A49" s="12" t="s">
        <v>52</v>
      </c>
      <c r="B49" s="11">
        <v>462000</v>
      </c>
      <c r="C49" s="11">
        <v>2934949.18</v>
      </c>
      <c r="D49" s="11">
        <v>3396949.18</v>
      </c>
      <c r="E49" s="11">
        <v>2968060.34</v>
      </c>
      <c r="F49" s="11">
        <v>2941762.58</v>
      </c>
      <c r="G49" s="11">
        <f t="shared" ref="G49:G56" si="10">D49-E49</f>
        <v>428888.84000000032</v>
      </c>
    </row>
    <row r="50" spans="1:7" ht="15" x14ac:dyDescent="0.25">
      <c r="A50" s="12" t="s">
        <v>53</v>
      </c>
      <c r="B50" s="11">
        <v>675000</v>
      </c>
      <c r="C50" s="11">
        <v>3264890.84</v>
      </c>
      <c r="D50" s="11">
        <v>3939890.84</v>
      </c>
      <c r="E50" s="11">
        <v>3485862.32</v>
      </c>
      <c r="F50" s="11">
        <v>3485862.32</v>
      </c>
      <c r="G50" s="11">
        <f t="shared" si="10"/>
        <v>454028.52</v>
      </c>
    </row>
    <row r="51" spans="1:7" ht="15" x14ac:dyDescent="0.25">
      <c r="A51" s="12" t="s">
        <v>54</v>
      </c>
      <c r="B51" s="11">
        <v>310000</v>
      </c>
      <c r="C51" s="11">
        <v>1301000</v>
      </c>
      <c r="D51" s="11">
        <v>1611000</v>
      </c>
      <c r="E51" s="11">
        <v>1577398</v>
      </c>
      <c r="F51" s="11">
        <v>1020000</v>
      </c>
      <c r="G51" s="11">
        <f t="shared" si="10"/>
        <v>33602</v>
      </c>
    </row>
    <row r="52" spans="1:7" ht="15" x14ac:dyDescent="0.25">
      <c r="A52" s="12" t="s">
        <v>55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f t="shared" si="10"/>
        <v>0</v>
      </c>
    </row>
    <row r="53" spans="1:7" ht="15" x14ac:dyDescent="0.25">
      <c r="A53" s="12" t="s">
        <v>56</v>
      </c>
      <c r="B53" s="11">
        <v>757000</v>
      </c>
      <c r="C53" s="11">
        <v>7843905.5899999999</v>
      </c>
      <c r="D53" s="11">
        <v>8600905.5899999999</v>
      </c>
      <c r="E53" s="11">
        <v>7176432.6299999999</v>
      </c>
      <c r="F53" s="11">
        <v>6811317.6799999997</v>
      </c>
      <c r="G53" s="11">
        <f t="shared" si="10"/>
        <v>1424472.96</v>
      </c>
    </row>
    <row r="54" spans="1:7" ht="15" x14ac:dyDescent="0.25">
      <c r="A54" s="12" t="s">
        <v>57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f t="shared" si="10"/>
        <v>0</v>
      </c>
    </row>
    <row r="55" spans="1:7" ht="15" x14ac:dyDescent="0.25">
      <c r="A55" s="12" t="s">
        <v>58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f t="shared" si="10"/>
        <v>0</v>
      </c>
    </row>
    <row r="56" spans="1:7" ht="15" x14ac:dyDescent="0.25">
      <c r="A56" s="12" t="s">
        <v>59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f t="shared" si="10"/>
        <v>0</v>
      </c>
    </row>
    <row r="57" spans="1:7" ht="15" x14ac:dyDescent="0.25">
      <c r="A57" s="10" t="s">
        <v>60</v>
      </c>
      <c r="B57" s="11">
        <f>SUM(B58:B60)</f>
        <v>0</v>
      </c>
      <c r="C57" s="11">
        <f t="shared" ref="C57:G57" si="11">SUM(C58:C60)</f>
        <v>8527845.4299999997</v>
      </c>
      <c r="D57" s="11">
        <f t="shared" si="11"/>
        <v>8527845.4299999997</v>
      </c>
      <c r="E57" s="11">
        <f t="shared" si="11"/>
        <v>8527845.4299999997</v>
      </c>
      <c r="F57" s="11">
        <f t="shared" si="11"/>
        <v>8527845.4299999997</v>
      </c>
      <c r="G57" s="11">
        <f t="shared" si="11"/>
        <v>0</v>
      </c>
    </row>
    <row r="58" spans="1:7" ht="15" x14ac:dyDescent="0.25">
      <c r="A58" s="12" t="s">
        <v>61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f>D58-E58</f>
        <v>0</v>
      </c>
    </row>
    <row r="59" spans="1:7" ht="15" x14ac:dyDescent="0.25">
      <c r="A59" s="12" t="s">
        <v>62</v>
      </c>
      <c r="B59" s="11">
        <v>0</v>
      </c>
      <c r="C59" s="11">
        <v>8527845.4299999997</v>
      </c>
      <c r="D59" s="11">
        <v>8527845.4299999997</v>
      </c>
      <c r="E59" s="11">
        <v>8527845.4299999997</v>
      </c>
      <c r="F59" s="11">
        <v>8527845.4299999997</v>
      </c>
      <c r="G59" s="11">
        <f t="shared" ref="G59:G60" si="12">D59-E59</f>
        <v>0</v>
      </c>
    </row>
    <row r="60" spans="1:7" ht="15" x14ac:dyDescent="0.25">
      <c r="A60" s="12" t="s">
        <v>63</v>
      </c>
      <c r="B60" s="11">
        <v>0</v>
      </c>
      <c r="C60" s="11">
        <v>0</v>
      </c>
      <c r="D60" s="11">
        <v>0</v>
      </c>
      <c r="E60" s="11">
        <v>0</v>
      </c>
      <c r="F60" s="11"/>
      <c r="G60" s="11">
        <f t="shared" si="12"/>
        <v>0</v>
      </c>
    </row>
    <row r="61" spans="1:7" ht="15" x14ac:dyDescent="0.25">
      <c r="A61" s="10" t="s">
        <v>64</v>
      </c>
      <c r="B61" s="11">
        <f>SUM(B62:B66,B68:B69)</f>
        <v>46213355.630000003</v>
      </c>
      <c r="C61" s="11">
        <f t="shared" ref="C61:G61" si="13">SUM(C62:C66,C68:C69)</f>
        <v>-33338727.609999999</v>
      </c>
      <c r="D61" s="11">
        <f t="shared" si="13"/>
        <v>12874628.020000003</v>
      </c>
      <c r="E61" s="11">
        <f t="shared" si="13"/>
        <v>0</v>
      </c>
      <c r="F61" s="11">
        <f t="shared" si="13"/>
        <v>0</v>
      </c>
      <c r="G61" s="11">
        <f t="shared" si="13"/>
        <v>12874628.020000003</v>
      </c>
    </row>
    <row r="62" spans="1:7" ht="15" x14ac:dyDescent="0.25">
      <c r="A62" s="12" t="s">
        <v>65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f>D62-E62</f>
        <v>0</v>
      </c>
    </row>
    <row r="63" spans="1:7" ht="15" x14ac:dyDescent="0.25">
      <c r="A63" s="12" t="s">
        <v>66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f t="shared" ref="G63:G69" si="14">D63-E63</f>
        <v>0</v>
      </c>
    </row>
    <row r="64" spans="1:7" ht="15" x14ac:dyDescent="0.25">
      <c r="A64" s="12" t="s">
        <v>67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f t="shared" si="14"/>
        <v>0</v>
      </c>
    </row>
    <row r="65" spans="1:7" ht="15" x14ac:dyDescent="0.25">
      <c r="A65" s="12" t="s">
        <v>68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f t="shared" si="14"/>
        <v>0</v>
      </c>
    </row>
    <row r="66" spans="1:7" ht="15" x14ac:dyDescent="0.25">
      <c r="A66" s="12" t="s">
        <v>69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f t="shared" si="14"/>
        <v>0</v>
      </c>
    </row>
    <row r="67" spans="1:7" ht="15" x14ac:dyDescent="0.25">
      <c r="A67" s="12" t="s">
        <v>70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f t="shared" si="14"/>
        <v>0</v>
      </c>
    </row>
    <row r="68" spans="1:7" ht="15" x14ac:dyDescent="0.25">
      <c r="A68" s="12" t="s">
        <v>71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f t="shared" si="14"/>
        <v>0</v>
      </c>
    </row>
    <row r="69" spans="1:7" ht="15" x14ac:dyDescent="0.25">
      <c r="A69" s="12" t="s">
        <v>72</v>
      </c>
      <c r="B69" s="11">
        <v>46213355.630000003</v>
      </c>
      <c r="C69" s="11">
        <v>-33338727.609999999</v>
      </c>
      <c r="D69" s="11">
        <v>12874628.020000003</v>
      </c>
      <c r="E69" s="11">
        <v>0</v>
      </c>
      <c r="F69" s="11">
        <v>0</v>
      </c>
      <c r="G69" s="11">
        <f t="shared" si="14"/>
        <v>12874628.020000003</v>
      </c>
    </row>
    <row r="70" spans="1:7" ht="15" x14ac:dyDescent="0.25">
      <c r="A70" s="10" t="s">
        <v>73</v>
      </c>
      <c r="B70" s="11">
        <f>SUM(B71:B73)</f>
        <v>0</v>
      </c>
      <c r="C70" s="11">
        <f t="shared" ref="C70:G70" si="15">SUM(C71:C73)</f>
        <v>0</v>
      </c>
      <c r="D70" s="11">
        <f t="shared" si="15"/>
        <v>0</v>
      </c>
      <c r="E70" s="11">
        <f t="shared" si="15"/>
        <v>0</v>
      </c>
      <c r="F70" s="11">
        <f t="shared" si="15"/>
        <v>0</v>
      </c>
      <c r="G70" s="11">
        <f t="shared" si="15"/>
        <v>0</v>
      </c>
    </row>
    <row r="71" spans="1:7" ht="15" x14ac:dyDescent="0.25">
      <c r="A71" s="12" t="s">
        <v>74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f>D71-E71</f>
        <v>0</v>
      </c>
    </row>
    <row r="72" spans="1:7" ht="15" x14ac:dyDescent="0.25">
      <c r="A72" s="12" t="s">
        <v>75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f t="shared" ref="G72:G73" si="16">D72-E72</f>
        <v>0</v>
      </c>
    </row>
    <row r="73" spans="1:7" ht="15" x14ac:dyDescent="0.25">
      <c r="A73" s="12" t="s">
        <v>76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f t="shared" si="16"/>
        <v>0</v>
      </c>
    </row>
    <row r="74" spans="1:7" ht="15" x14ac:dyDescent="0.25">
      <c r="A74" s="10" t="s">
        <v>77</v>
      </c>
      <c r="B74" s="11">
        <f>SUM(B75:B81)</f>
        <v>0</v>
      </c>
      <c r="C74" s="11">
        <f t="shared" ref="C74:G74" si="17">SUM(C75:C81)</f>
        <v>0</v>
      </c>
      <c r="D74" s="11">
        <f t="shared" si="17"/>
        <v>0</v>
      </c>
      <c r="E74" s="11">
        <f t="shared" si="17"/>
        <v>0</v>
      </c>
      <c r="F74" s="11">
        <f t="shared" si="17"/>
        <v>0</v>
      </c>
      <c r="G74" s="11">
        <f t="shared" si="17"/>
        <v>0</v>
      </c>
    </row>
    <row r="75" spans="1:7" ht="15" x14ac:dyDescent="0.25">
      <c r="A75" s="12" t="s">
        <v>78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f>D75-E75</f>
        <v>0</v>
      </c>
    </row>
    <row r="76" spans="1:7" ht="15" x14ac:dyDescent="0.25">
      <c r="A76" s="12" t="s">
        <v>79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f t="shared" ref="G76:G81" si="18">D76-E76</f>
        <v>0</v>
      </c>
    </row>
    <row r="77" spans="1:7" ht="15" x14ac:dyDescent="0.25">
      <c r="A77" s="12" t="s">
        <v>80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f t="shared" si="18"/>
        <v>0</v>
      </c>
    </row>
    <row r="78" spans="1:7" ht="15" x14ac:dyDescent="0.25">
      <c r="A78" s="12" t="s">
        <v>81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f t="shared" si="18"/>
        <v>0</v>
      </c>
    </row>
    <row r="79" spans="1:7" ht="15" x14ac:dyDescent="0.25">
      <c r="A79" s="12" t="s">
        <v>82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f t="shared" si="18"/>
        <v>0</v>
      </c>
    </row>
    <row r="80" spans="1:7" ht="15" x14ac:dyDescent="0.25">
      <c r="A80" s="12" t="s">
        <v>83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f t="shared" si="18"/>
        <v>0</v>
      </c>
    </row>
    <row r="81" spans="1:7" ht="15" x14ac:dyDescent="0.25">
      <c r="A81" s="12" t="s">
        <v>84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f t="shared" si="18"/>
        <v>0</v>
      </c>
    </row>
    <row r="82" spans="1:7" ht="15" x14ac:dyDescent="0.25">
      <c r="A82" s="13"/>
      <c r="B82" s="14"/>
      <c r="C82" s="14"/>
      <c r="D82" s="14"/>
      <c r="E82" s="14"/>
      <c r="F82" s="14"/>
      <c r="G82" s="14"/>
    </row>
    <row r="83" spans="1:7" ht="15" x14ac:dyDescent="0.25">
      <c r="A83" s="15" t="s">
        <v>85</v>
      </c>
      <c r="B83" s="9">
        <f>SUM(B84,B92,B102,B112,B122,B132,B136,B145,B149)</f>
        <v>0</v>
      </c>
      <c r="C83" s="9">
        <f t="shared" ref="C83:G83" si="19">SUM(C84,C92,C102,C112,C122,C132,C136,C145,C149)</f>
        <v>40810563.200000003</v>
      </c>
      <c r="D83" s="9">
        <f t="shared" si="19"/>
        <v>40810563.200000003</v>
      </c>
      <c r="E83" s="9">
        <f t="shared" si="19"/>
        <v>40810563.200000003</v>
      </c>
      <c r="F83" s="9">
        <f t="shared" si="19"/>
        <v>37775872.710000001</v>
      </c>
      <c r="G83" s="9">
        <f t="shared" si="19"/>
        <v>0</v>
      </c>
    </row>
    <row r="84" spans="1:7" ht="15" x14ac:dyDescent="0.25">
      <c r="A84" s="10" t="s">
        <v>12</v>
      </c>
      <c r="B84" s="11">
        <f>SUM(B85:B91)</f>
        <v>0</v>
      </c>
      <c r="C84" s="11">
        <f t="shared" ref="C84:G84" si="20">SUM(C85:C91)</f>
        <v>12444280.990000002</v>
      </c>
      <c r="D84" s="11">
        <f t="shared" si="20"/>
        <v>12444280.990000002</v>
      </c>
      <c r="E84" s="11">
        <f t="shared" si="20"/>
        <v>12444280.990000002</v>
      </c>
      <c r="F84" s="11">
        <f t="shared" si="20"/>
        <v>12444280.990000002</v>
      </c>
      <c r="G84" s="11">
        <f t="shared" si="20"/>
        <v>0</v>
      </c>
    </row>
    <row r="85" spans="1:7" ht="15" x14ac:dyDescent="0.25">
      <c r="A85" s="12" t="s">
        <v>13</v>
      </c>
      <c r="B85" s="11"/>
      <c r="C85" s="11"/>
      <c r="D85" s="11">
        <v>0</v>
      </c>
      <c r="E85" s="11"/>
      <c r="F85" s="11"/>
      <c r="G85" s="11">
        <f>D85-E85</f>
        <v>0</v>
      </c>
    </row>
    <row r="86" spans="1:7" ht="15" x14ac:dyDescent="0.25">
      <c r="A86" s="12" t="s">
        <v>14</v>
      </c>
      <c r="B86" s="11">
        <v>0</v>
      </c>
      <c r="C86" s="11">
        <v>6002069.0499999998</v>
      </c>
      <c r="D86" s="11">
        <v>6002069.0499999998</v>
      </c>
      <c r="E86" s="11">
        <v>6002069.0499999998</v>
      </c>
      <c r="F86" s="11">
        <v>6002069.0499999998</v>
      </c>
      <c r="G86" s="11">
        <f t="shared" ref="G86:G91" si="21">D86-E86</f>
        <v>0</v>
      </c>
    </row>
    <row r="87" spans="1:7" ht="15" x14ac:dyDescent="0.25">
      <c r="A87" s="12" t="s">
        <v>15</v>
      </c>
      <c r="B87" s="11">
        <v>0</v>
      </c>
      <c r="C87" s="11">
        <v>4546228.82</v>
      </c>
      <c r="D87" s="11">
        <v>4546228.82</v>
      </c>
      <c r="E87" s="11">
        <v>4546228.82</v>
      </c>
      <c r="F87" s="11">
        <v>4546228.82</v>
      </c>
      <c r="G87" s="11">
        <f t="shared" si="21"/>
        <v>0</v>
      </c>
    </row>
    <row r="88" spans="1:7" ht="15" x14ac:dyDescent="0.25">
      <c r="A88" s="12" t="s">
        <v>16</v>
      </c>
      <c r="B88" s="11">
        <v>0</v>
      </c>
      <c r="C88" s="11">
        <v>1895983.12</v>
      </c>
      <c r="D88" s="11">
        <v>1895983.12</v>
      </c>
      <c r="E88" s="11">
        <v>1895983.12</v>
      </c>
      <c r="F88" s="11">
        <v>1895983.12</v>
      </c>
      <c r="G88" s="11">
        <f t="shared" si="21"/>
        <v>0</v>
      </c>
    </row>
    <row r="89" spans="1:7" ht="15" x14ac:dyDescent="0.25">
      <c r="A89" s="12" t="s">
        <v>17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f t="shared" si="21"/>
        <v>0</v>
      </c>
    </row>
    <row r="90" spans="1:7" ht="15" x14ac:dyDescent="0.25">
      <c r="A90" s="12" t="s">
        <v>18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f t="shared" si="21"/>
        <v>0</v>
      </c>
    </row>
    <row r="91" spans="1:7" ht="15" x14ac:dyDescent="0.25">
      <c r="A91" s="12" t="s">
        <v>19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f t="shared" si="21"/>
        <v>0</v>
      </c>
    </row>
    <row r="92" spans="1:7" ht="15" x14ac:dyDescent="0.25">
      <c r="A92" s="10" t="s">
        <v>20</v>
      </c>
      <c r="B92" s="11">
        <f>SUM(B93:B101)</f>
        <v>0</v>
      </c>
      <c r="C92" s="11">
        <f t="shared" ref="C92:G92" si="22">SUM(C93:C101)</f>
        <v>0</v>
      </c>
      <c r="D92" s="11">
        <f t="shared" si="22"/>
        <v>0</v>
      </c>
      <c r="E92" s="11">
        <f t="shared" si="22"/>
        <v>0</v>
      </c>
      <c r="F92" s="11">
        <f t="shared" si="22"/>
        <v>0</v>
      </c>
      <c r="G92" s="11">
        <f t="shared" si="22"/>
        <v>0</v>
      </c>
    </row>
    <row r="93" spans="1:7" ht="15" x14ac:dyDescent="0.25">
      <c r="A93" s="12" t="s">
        <v>21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f>D93-E93</f>
        <v>0</v>
      </c>
    </row>
    <row r="94" spans="1:7" ht="15" x14ac:dyDescent="0.25">
      <c r="A94" s="12" t="s">
        <v>22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f t="shared" ref="G94:G101" si="23">D94-E94</f>
        <v>0</v>
      </c>
    </row>
    <row r="95" spans="1:7" ht="15" x14ac:dyDescent="0.25">
      <c r="A95" s="12" t="s">
        <v>23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f t="shared" si="23"/>
        <v>0</v>
      </c>
    </row>
    <row r="96" spans="1:7" ht="15" x14ac:dyDescent="0.25">
      <c r="A96" s="12" t="s">
        <v>24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f t="shared" si="23"/>
        <v>0</v>
      </c>
    </row>
    <row r="97" spans="1:7" ht="15" x14ac:dyDescent="0.25">
      <c r="A97" s="16" t="s">
        <v>25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f t="shared" si="23"/>
        <v>0</v>
      </c>
    </row>
    <row r="98" spans="1:7" ht="15" x14ac:dyDescent="0.25">
      <c r="A98" s="12" t="s">
        <v>26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f t="shared" si="23"/>
        <v>0</v>
      </c>
    </row>
    <row r="99" spans="1:7" ht="15" x14ac:dyDescent="0.25">
      <c r="A99" s="12" t="s">
        <v>27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f t="shared" si="23"/>
        <v>0</v>
      </c>
    </row>
    <row r="100" spans="1:7" ht="15" x14ac:dyDescent="0.25">
      <c r="A100" s="12" t="s">
        <v>28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f t="shared" si="23"/>
        <v>0</v>
      </c>
    </row>
    <row r="101" spans="1:7" ht="15" x14ac:dyDescent="0.25">
      <c r="A101" s="12" t="s">
        <v>29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f t="shared" si="23"/>
        <v>0</v>
      </c>
    </row>
    <row r="102" spans="1:7" ht="15" x14ac:dyDescent="0.25">
      <c r="A102" s="10" t="s">
        <v>30</v>
      </c>
      <c r="B102" s="11">
        <f>SUM(B103:B111)</f>
        <v>0</v>
      </c>
      <c r="C102" s="11">
        <f>SUM(C103:C111)</f>
        <v>14153734.24</v>
      </c>
      <c r="D102" s="11">
        <f t="shared" ref="D102:G102" si="24">SUM(D103:D111)</f>
        <v>14153734.24</v>
      </c>
      <c r="E102" s="11">
        <f t="shared" si="24"/>
        <v>14153734.24</v>
      </c>
      <c r="F102" s="11">
        <f t="shared" si="24"/>
        <v>11119043.75</v>
      </c>
      <c r="G102" s="11">
        <f t="shared" si="24"/>
        <v>0</v>
      </c>
    </row>
    <row r="103" spans="1:7" ht="15" x14ac:dyDescent="0.25">
      <c r="A103" s="12" t="s">
        <v>31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f>D103-E103</f>
        <v>0</v>
      </c>
    </row>
    <row r="104" spans="1:7" ht="15" x14ac:dyDescent="0.25">
      <c r="A104" s="12" t="s">
        <v>32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f t="shared" ref="G104:G111" si="25">D104-E104</f>
        <v>0</v>
      </c>
    </row>
    <row r="105" spans="1:7" ht="15" x14ac:dyDescent="0.25">
      <c r="A105" s="12" t="s">
        <v>33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f t="shared" si="25"/>
        <v>0</v>
      </c>
    </row>
    <row r="106" spans="1:7" ht="15" x14ac:dyDescent="0.25">
      <c r="A106" s="12" t="s">
        <v>34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f t="shared" si="25"/>
        <v>0</v>
      </c>
    </row>
    <row r="107" spans="1:7" ht="15" x14ac:dyDescent="0.25">
      <c r="A107" s="12" t="s">
        <v>35</v>
      </c>
      <c r="B107" s="11">
        <v>0</v>
      </c>
      <c r="C107" s="11">
        <v>13868356.800000001</v>
      </c>
      <c r="D107" s="11">
        <v>13868356.800000001</v>
      </c>
      <c r="E107" s="11">
        <v>13868356.800000001</v>
      </c>
      <c r="F107" s="11">
        <v>10833666.310000001</v>
      </c>
      <c r="G107" s="11">
        <f t="shared" si="25"/>
        <v>0</v>
      </c>
    </row>
    <row r="108" spans="1:7" ht="15" x14ac:dyDescent="0.25">
      <c r="A108" s="12" t="s">
        <v>36</v>
      </c>
      <c r="B108" s="11">
        <v>0</v>
      </c>
      <c r="C108" s="11">
        <v>0</v>
      </c>
      <c r="D108" s="11">
        <f t="shared" ref="D108:D110" si="26">B108+C108</f>
        <v>0</v>
      </c>
      <c r="E108" s="11">
        <v>0</v>
      </c>
      <c r="F108" s="11">
        <v>0</v>
      </c>
      <c r="G108" s="11">
        <f t="shared" si="25"/>
        <v>0</v>
      </c>
    </row>
    <row r="109" spans="1:7" ht="15" x14ac:dyDescent="0.25">
      <c r="A109" s="12" t="s">
        <v>37</v>
      </c>
      <c r="B109" s="11">
        <v>0</v>
      </c>
      <c r="C109" s="11">
        <v>0</v>
      </c>
      <c r="D109" s="11">
        <f t="shared" si="26"/>
        <v>0</v>
      </c>
      <c r="E109" s="11">
        <v>0</v>
      </c>
      <c r="F109" s="11">
        <v>0</v>
      </c>
      <c r="G109" s="11">
        <f t="shared" si="25"/>
        <v>0</v>
      </c>
    </row>
    <row r="110" spans="1:7" ht="15" x14ac:dyDescent="0.25">
      <c r="A110" s="12" t="s">
        <v>38</v>
      </c>
      <c r="B110" s="11">
        <v>0</v>
      </c>
      <c r="C110" s="11">
        <v>0</v>
      </c>
      <c r="D110" s="11">
        <f t="shared" si="26"/>
        <v>0</v>
      </c>
      <c r="E110" s="11">
        <v>0</v>
      </c>
      <c r="F110" s="11">
        <v>0</v>
      </c>
      <c r="G110" s="11">
        <f t="shared" si="25"/>
        <v>0</v>
      </c>
    </row>
    <row r="111" spans="1:7" ht="15" x14ac:dyDescent="0.25">
      <c r="A111" s="12" t="s">
        <v>39</v>
      </c>
      <c r="B111" s="11">
        <v>0</v>
      </c>
      <c r="C111" s="11">
        <v>285377.44</v>
      </c>
      <c r="D111" s="11">
        <v>285377.44</v>
      </c>
      <c r="E111" s="11">
        <v>285377.44</v>
      </c>
      <c r="F111" s="11">
        <v>285377.44</v>
      </c>
      <c r="G111" s="11">
        <f t="shared" si="25"/>
        <v>0</v>
      </c>
    </row>
    <row r="112" spans="1:7" ht="15" x14ac:dyDescent="0.25">
      <c r="A112" s="10" t="s">
        <v>40</v>
      </c>
      <c r="B112" s="11">
        <f>SUM(B113:B121)</f>
        <v>0</v>
      </c>
      <c r="C112" s="11">
        <f t="shared" ref="C112:G112" si="27">SUM(C113:C121)</f>
        <v>0</v>
      </c>
      <c r="D112" s="11">
        <f t="shared" si="27"/>
        <v>0</v>
      </c>
      <c r="E112" s="11">
        <f t="shared" si="27"/>
        <v>0</v>
      </c>
      <c r="F112" s="11">
        <f t="shared" si="27"/>
        <v>0</v>
      </c>
      <c r="G112" s="11">
        <f t="shared" si="27"/>
        <v>0</v>
      </c>
    </row>
    <row r="113" spans="1:7" ht="15" x14ac:dyDescent="0.25">
      <c r="A113" s="12" t="s">
        <v>41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f>D113-E113</f>
        <v>0</v>
      </c>
    </row>
    <row r="114" spans="1:7" ht="15" x14ac:dyDescent="0.25">
      <c r="A114" s="12" t="s">
        <v>42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f t="shared" ref="G114:G121" si="28">D114-E114</f>
        <v>0</v>
      </c>
    </row>
    <row r="115" spans="1:7" ht="15" x14ac:dyDescent="0.25">
      <c r="A115" s="12" t="s">
        <v>43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f t="shared" si="28"/>
        <v>0</v>
      </c>
    </row>
    <row r="116" spans="1:7" ht="15" x14ac:dyDescent="0.25">
      <c r="A116" s="12" t="s">
        <v>44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f t="shared" si="28"/>
        <v>0</v>
      </c>
    </row>
    <row r="117" spans="1:7" ht="15" x14ac:dyDescent="0.25">
      <c r="A117" s="12" t="s">
        <v>45</v>
      </c>
      <c r="B117" s="11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f t="shared" si="28"/>
        <v>0</v>
      </c>
    </row>
    <row r="118" spans="1:7" ht="15" x14ac:dyDescent="0.25">
      <c r="A118" s="12" t="s">
        <v>46</v>
      </c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f t="shared" si="28"/>
        <v>0</v>
      </c>
    </row>
    <row r="119" spans="1:7" ht="15" x14ac:dyDescent="0.25">
      <c r="A119" s="12" t="s">
        <v>47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f t="shared" si="28"/>
        <v>0</v>
      </c>
    </row>
    <row r="120" spans="1:7" ht="15" x14ac:dyDescent="0.25">
      <c r="A120" s="12" t="s">
        <v>48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f t="shared" si="28"/>
        <v>0</v>
      </c>
    </row>
    <row r="121" spans="1:7" ht="15" x14ac:dyDescent="0.25">
      <c r="A121" s="12" t="s">
        <v>49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f t="shared" si="28"/>
        <v>0</v>
      </c>
    </row>
    <row r="122" spans="1:7" ht="15" x14ac:dyDescent="0.25">
      <c r="A122" s="10" t="s">
        <v>50</v>
      </c>
      <c r="B122" s="11">
        <f>SUM(B123:B131)</f>
        <v>0</v>
      </c>
      <c r="C122" s="11">
        <f t="shared" ref="C122:G122" si="29">SUM(C123:C131)</f>
        <v>2589553.77</v>
      </c>
      <c r="D122" s="11">
        <f t="shared" si="29"/>
        <v>2589553.77</v>
      </c>
      <c r="E122" s="11">
        <f t="shared" si="29"/>
        <v>2589553.77</v>
      </c>
      <c r="F122" s="11">
        <f t="shared" si="29"/>
        <v>2589553.77</v>
      </c>
      <c r="G122" s="11">
        <f t="shared" si="29"/>
        <v>0</v>
      </c>
    </row>
    <row r="123" spans="1:7" ht="15" x14ac:dyDescent="0.25">
      <c r="A123" s="12" t="s">
        <v>51</v>
      </c>
      <c r="B123" s="11">
        <v>0</v>
      </c>
      <c r="C123" s="11">
        <v>2319139.23</v>
      </c>
      <c r="D123" s="11">
        <v>2319139.23</v>
      </c>
      <c r="E123" s="11">
        <v>2319139.23</v>
      </c>
      <c r="F123" s="11">
        <v>2319139.23</v>
      </c>
      <c r="G123" s="11">
        <f>D123-E123</f>
        <v>0</v>
      </c>
    </row>
    <row r="124" spans="1:7" ht="15" x14ac:dyDescent="0.25">
      <c r="A124" s="12" t="s">
        <v>52</v>
      </c>
      <c r="B124" s="11">
        <v>0</v>
      </c>
      <c r="C124" s="11">
        <v>148665.60000000001</v>
      </c>
      <c r="D124" s="11">
        <v>148665.60000000001</v>
      </c>
      <c r="E124" s="11">
        <v>148665.60000000001</v>
      </c>
      <c r="F124" s="11">
        <v>148665.60000000001</v>
      </c>
      <c r="G124" s="11">
        <f t="shared" ref="G124:G131" si="30">D124-E124</f>
        <v>0</v>
      </c>
    </row>
    <row r="125" spans="1:7" ht="15" x14ac:dyDescent="0.25">
      <c r="A125" s="12" t="s">
        <v>53</v>
      </c>
      <c r="B125" s="11">
        <v>0</v>
      </c>
      <c r="C125" s="11">
        <v>22721.5</v>
      </c>
      <c r="D125" s="11">
        <v>22721.5</v>
      </c>
      <c r="E125" s="11">
        <v>22721.5</v>
      </c>
      <c r="F125" s="11">
        <v>22721.5</v>
      </c>
      <c r="G125" s="11">
        <f t="shared" si="30"/>
        <v>0</v>
      </c>
    </row>
    <row r="126" spans="1:7" ht="15" x14ac:dyDescent="0.25">
      <c r="A126" s="12" t="s">
        <v>54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f t="shared" si="30"/>
        <v>0</v>
      </c>
    </row>
    <row r="127" spans="1:7" ht="15" x14ac:dyDescent="0.25">
      <c r="A127" s="12" t="s">
        <v>55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f t="shared" si="30"/>
        <v>0</v>
      </c>
    </row>
    <row r="128" spans="1:7" ht="15" x14ac:dyDescent="0.25">
      <c r="A128" s="12" t="s">
        <v>56</v>
      </c>
      <c r="B128" s="11">
        <v>0</v>
      </c>
      <c r="C128" s="11">
        <v>99027.44</v>
      </c>
      <c r="D128" s="11">
        <v>99027.44</v>
      </c>
      <c r="E128" s="11">
        <v>99027.44</v>
      </c>
      <c r="F128" s="11">
        <v>99027.44</v>
      </c>
      <c r="G128" s="11">
        <f t="shared" si="30"/>
        <v>0</v>
      </c>
    </row>
    <row r="129" spans="1:7" ht="15" x14ac:dyDescent="0.25">
      <c r="A129" s="12" t="s">
        <v>57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f t="shared" si="30"/>
        <v>0</v>
      </c>
    </row>
    <row r="130" spans="1:7" ht="15" x14ac:dyDescent="0.25">
      <c r="A130" s="12" t="s">
        <v>58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f t="shared" si="30"/>
        <v>0</v>
      </c>
    </row>
    <row r="131" spans="1:7" ht="15" x14ac:dyDescent="0.25">
      <c r="A131" s="12" t="s">
        <v>59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f t="shared" si="30"/>
        <v>0</v>
      </c>
    </row>
    <row r="132" spans="1:7" ht="15" x14ac:dyDescent="0.25">
      <c r="A132" s="10" t="s">
        <v>60</v>
      </c>
      <c r="B132" s="11">
        <f>SUM(B133:B135)</f>
        <v>0</v>
      </c>
      <c r="C132" s="11">
        <f t="shared" ref="C132:G132" si="31">SUM(C133:C135)</f>
        <v>11622994.199999999</v>
      </c>
      <c r="D132" s="11">
        <f t="shared" si="31"/>
        <v>11622994.199999999</v>
      </c>
      <c r="E132" s="11">
        <f t="shared" si="31"/>
        <v>11622994.199999999</v>
      </c>
      <c r="F132" s="11">
        <f t="shared" si="31"/>
        <v>11622994.199999999</v>
      </c>
      <c r="G132" s="11">
        <f t="shared" si="31"/>
        <v>0</v>
      </c>
    </row>
    <row r="133" spans="1:7" ht="15" x14ac:dyDescent="0.25">
      <c r="A133" s="12" t="s">
        <v>61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f>D133-E133</f>
        <v>0</v>
      </c>
    </row>
    <row r="134" spans="1:7" ht="15" x14ac:dyDescent="0.25">
      <c r="A134" s="12" t="s">
        <v>62</v>
      </c>
      <c r="B134" s="11">
        <v>0</v>
      </c>
      <c r="C134" s="11">
        <v>11622994.199999999</v>
      </c>
      <c r="D134" s="11">
        <v>11622994.199999999</v>
      </c>
      <c r="E134" s="11">
        <v>11622994.199999999</v>
      </c>
      <c r="F134" s="11">
        <v>11622994.199999999</v>
      </c>
      <c r="G134" s="11">
        <f t="shared" ref="G134:G135" si="32">D134-E134</f>
        <v>0</v>
      </c>
    </row>
    <row r="135" spans="1:7" ht="15" x14ac:dyDescent="0.25">
      <c r="A135" s="12" t="s">
        <v>63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f t="shared" si="32"/>
        <v>0</v>
      </c>
    </row>
    <row r="136" spans="1:7" ht="15" x14ac:dyDescent="0.25">
      <c r="A136" s="10" t="s">
        <v>64</v>
      </c>
      <c r="B136" s="11">
        <f>SUM(B137:B141,B143:B144)</f>
        <v>0</v>
      </c>
      <c r="C136" s="11">
        <f t="shared" ref="C136:G136" si="33">SUM(C137:C141,C143:C144)</f>
        <v>0</v>
      </c>
      <c r="D136" s="11">
        <f t="shared" si="33"/>
        <v>0</v>
      </c>
      <c r="E136" s="11">
        <f t="shared" si="33"/>
        <v>0</v>
      </c>
      <c r="F136" s="11">
        <f t="shared" si="33"/>
        <v>0</v>
      </c>
      <c r="G136" s="11">
        <f t="shared" si="33"/>
        <v>0</v>
      </c>
    </row>
    <row r="137" spans="1:7" ht="15" x14ac:dyDescent="0.25">
      <c r="A137" s="12" t="s">
        <v>65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f>D137-E137</f>
        <v>0</v>
      </c>
    </row>
    <row r="138" spans="1:7" ht="15" x14ac:dyDescent="0.25">
      <c r="A138" s="12" t="s">
        <v>66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f t="shared" ref="G138:G144" si="34">D138-E138</f>
        <v>0</v>
      </c>
    </row>
    <row r="139" spans="1:7" ht="15" x14ac:dyDescent="0.25">
      <c r="A139" s="12" t="s">
        <v>67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f t="shared" si="34"/>
        <v>0</v>
      </c>
    </row>
    <row r="140" spans="1:7" ht="15" x14ac:dyDescent="0.25">
      <c r="A140" s="12" t="s">
        <v>68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f t="shared" si="34"/>
        <v>0</v>
      </c>
    </row>
    <row r="141" spans="1:7" ht="15" x14ac:dyDescent="0.25">
      <c r="A141" s="12" t="s">
        <v>69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f t="shared" si="34"/>
        <v>0</v>
      </c>
    </row>
    <row r="142" spans="1:7" ht="15" x14ac:dyDescent="0.25">
      <c r="A142" s="12" t="s">
        <v>70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f t="shared" si="34"/>
        <v>0</v>
      </c>
    </row>
    <row r="143" spans="1:7" ht="15" x14ac:dyDescent="0.25">
      <c r="A143" s="12" t="s">
        <v>71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f t="shared" si="34"/>
        <v>0</v>
      </c>
    </row>
    <row r="144" spans="1:7" ht="15" x14ac:dyDescent="0.25">
      <c r="A144" s="12" t="s">
        <v>72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f t="shared" si="34"/>
        <v>0</v>
      </c>
    </row>
    <row r="145" spans="1:7" ht="15" x14ac:dyDescent="0.25">
      <c r="A145" s="10" t="s">
        <v>73</v>
      </c>
      <c r="B145" s="11">
        <f>SUM(B146:B148)</f>
        <v>0</v>
      </c>
      <c r="C145" s="11">
        <f t="shared" ref="C145:G145" si="35">SUM(C146:C148)</f>
        <v>0</v>
      </c>
      <c r="D145" s="11">
        <f t="shared" si="35"/>
        <v>0</v>
      </c>
      <c r="E145" s="11">
        <f t="shared" si="35"/>
        <v>0</v>
      </c>
      <c r="F145" s="11">
        <f t="shared" si="35"/>
        <v>0</v>
      </c>
      <c r="G145" s="11">
        <f t="shared" si="35"/>
        <v>0</v>
      </c>
    </row>
    <row r="146" spans="1:7" ht="15" x14ac:dyDescent="0.25">
      <c r="A146" s="12" t="s">
        <v>74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f>D146-E146</f>
        <v>0</v>
      </c>
    </row>
    <row r="147" spans="1:7" ht="15" x14ac:dyDescent="0.25">
      <c r="A147" s="12" t="s">
        <v>75</v>
      </c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11">
        <f t="shared" ref="G147:G148" si="36">D147-E147</f>
        <v>0</v>
      </c>
    </row>
    <row r="148" spans="1:7" ht="15" x14ac:dyDescent="0.25">
      <c r="A148" s="12" t="s">
        <v>76</v>
      </c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11">
        <f t="shared" si="36"/>
        <v>0</v>
      </c>
    </row>
    <row r="149" spans="1:7" ht="15" x14ac:dyDescent="0.25">
      <c r="A149" s="10" t="s">
        <v>77</v>
      </c>
      <c r="B149" s="11">
        <f>SUM(B150:B156)</f>
        <v>0</v>
      </c>
      <c r="C149" s="11">
        <f t="shared" ref="C149:G149" si="37">SUM(C150:C156)</f>
        <v>0</v>
      </c>
      <c r="D149" s="11">
        <f t="shared" si="37"/>
        <v>0</v>
      </c>
      <c r="E149" s="11">
        <f t="shared" si="37"/>
        <v>0</v>
      </c>
      <c r="F149" s="11">
        <f t="shared" si="37"/>
        <v>0</v>
      </c>
      <c r="G149" s="11">
        <f t="shared" si="37"/>
        <v>0</v>
      </c>
    </row>
    <row r="150" spans="1:7" ht="15" x14ac:dyDescent="0.25">
      <c r="A150" s="12" t="s">
        <v>78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f>D150-E150</f>
        <v>0</v>
      </c>
    </row>
    <row r="151" spans="1:7" ht="15" x14ac:dyDescent="0.25">
      <c r="A151" s="12" t="s">
        <v>79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f t="shared" ref="G151:G156" si="38">D151-E151</f>
        <v>0</v>
      </c>
    </row>
    <row r="152" spans="1:7" ht="15" x14ac:dyDescent="0.25">
      <c r="A152" s="12" t="s">
        <v>80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11">
        <f t="shared" si="38"/>
        <v>0</v>
      </c>
    </row>
    <row r="153" spans="1:7" ht="15" x14ac:dyDescent="0.25">
      <c r="A153" s="16" t="s">
        <v>81</v>
      </c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11">
        <f t="shared" si="38"/>
        <v>0</v>
      </c>
    </row>
    <row r="154" spans="1:7" ht="15" x14ac:dyDescent="0.25">
      <c r="A154" s="12" t="s">
        <v>82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f t="shared" si="38"/>
        <v>0</v>
      </c>
    </row>
    <row r="155" spans="1:7" ht="15" x14ac:dyDescent="0.25">
      <c r="A155" s="12" t="s">
        <v>83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f t="shared" si="38"/>
        <v>0</v>
      </c>
    </row>
    <row r="156" spans="1:7" ht="15" x14ac:dyDescent="0.25">
      <c r="A156" s="12" t="s">
        <v>84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f t="shared" si="38"/>
        <v>0</v>
      </c>
    </row>
    <row r="157" spans="1:7" ht="15" x14ac:dyDescent="0.25">
      <c r="A157" s="17"/>
      <c r="B157" s="14"/>
      <c r="C157" s="14"/>
      <c r="D157" s="14"/>
      <c r="E157" s="14"/>
      <c r="F157" s="14"/>
      <c r="G157" s="14"/>
    </row>
    <row r="158" spans="1:7" ht="15" x14ac:dyDescent="0.25">
      <c r="A158" s="18" t="s">
        <v>86</v>
      </c>
      <c r="B158" s="9">
        <f>B8+B83</f>
        <v>922489128.82000005</v>
      </c>
      <c r="C158" s="9">
        <f t="shared" ref="C158:G158" si="39">C8+C83</f>
        <v>66402222.240000002</v>
      </c>
      <c r="D158" s="9">
        <f t="shared" si="39"/>
        <v>988891351.06000018</v>
      </c>
      <c r="E158" s="9">
        <f t="shared" si="39"/>
        <v>955600070.89999986</v>
      </c>
      <c r="F158" s="9">
        <f t="shared" si="39"/>
        <v>913185197.26999998</v>
      </c>
      <c r="G158" s="9">
        <f t="shared" si="39"/>
        <v>33291280.160000004</v>
      </c>
    </row>
    <row r="159" spans="1:7" ht="15" x14ac:dyDescent="0.25">
      <c r="A159" s="19"/>
      <c r="B159" s="20"/>
      <c r="C159" s="20"/>
      <c r="D159" s="20"/>
      <c r="E159" s="20"/>
      <c r="F159" s="20"/>
      <c r="G159" s="20"/>
    </row>
    <row r="160" spans="1:7" ht="15" hidden="1" x14ac:dyDescent="0.25">
      <c r="A160" s="21"/>
    </row>
    <row r="161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2019-01-23T19:31:58Z</cp:lastPrinted>
  <dcterms:created xsi:type="dcterms:W3CDTF">2019-01-23T19:28:34Z</dcterms:created>
  <dcterms:modified xsi:type="dcterms:W3CDTF">2019-01-23T19:32:14Z</dcterms:modified>
</cp:coreProperties>
</file>