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EBC2B33D-D8DC-4878-A272-97FF606F28C7}" xr6:coauthVersionLast="47" xr6:coauthVersionMax="47" xr10:uidLastSave="{00000000-0000-0000-0000-000000000000}"/>
  <bookViews>
    <workbookView xWindow="-120" yWindow="-120" windowWidth="29040" windowHeight="15720" xr2:uid="{F50E411C-F3C6-435B-B324-C027027BD7A8}"/>
  </bookViews>
  <sheets>
    <sheet name="Formato 6 a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2" i="1"/>
  <c r="G151" i="1"/>
  <c r="G150" i="1" s="1"/>
  <c r="F150" i="1"/>
  <c r="E150" i="1"/>
  <c r="D150" i="1"/>
  <c r="C150" i="1"/>
  <c r="B150" i="1"/>
  <c r="G149" i="1"/>
  <c r="G148" i="1"/>
  <c r="G146" i="1" s="1"/>
  <c r="G147" i="1"/>
  <c r="F146" i="1"/>
  <c r="E146" i="1"/>
  <c r="D146" i="1"/>
  <c r="C146" i="1"/>
  <c r="B146" i="1"/>
  <c r="G145" i="1"/>
  <c r="G144" i="1"/>
  <c r="G143" i="1"/>
  <c r="G142" i="1"/>
  <c r="G141" i="1"/>
  <c r="G140" i="1"/>
  <c r="G139" i="1"/>
  <c r="G138" i="1"/>
  <c r="G137" i="1"/>
  <c r="F137" i="1"/>
  <c r="E137" i="1"/>
  <c r="D137" i="1"/>
  <c r="C137" i="1"/>
  <c r="B137" i="1"/>
  <c r="G136" i="1"/>
  <c r="D135" i="1"/>
  <c r="D133" i="1" s="1"/>
  <c r="G134" i="1"/>
  <c r="F133" i="1"/>
  <c r="E133" i="1"/>
  <c r="C133" i="1"/>
  <c r="B133" i="1"/>
  <c r="G132" i="1"/>
  <c r="G131" i="1"/>
  <c r="G130" i="1"/>
  <c r="G129" i="1"/>
  <c r="G128" i="1"/>
  <c r="G127" i="1"/>
  <c r="G126" i="1"/>
  <c r="G125" i="1"/>
  <c r="G124" i="1"/>
  <c r="G123" i="1" s="1"/>
  <c r="F123" i="1"/>
  <c r="E123" i="1"/>
  <c r="D123" i="1"/>
  <c r="C123" i="1"/>
  <c r="B123" i="1"/>
  <c r="G122" i="1"/>
  <c r="G121" i="1"/>
  <c r="G120" i="1"/>
  <c r="G119" i="1"/>
  <c r="G118" i="1"/>
  <c r="G117" i="1"/>
  <c r="G116" i="1"/>
  <c r="G115" i="1"/>
  <c r="G114" i="1"/>
  <c r="G113" i="1"/>
  <c r="F113" i="1"/>
  <c r="E113" i="1"/>
  <c r="D113" i="1"/>
  <c r="C113" i="1"/>
  <c r="B113" i="1"/>
  <c r="G112" i="1"/>
  <c r="G111" i="1"/>
  <c r="G110" i="1"/>
  <c r="G109" i="1"/>
  <c r="D108" i="1"/>
  <c r="G108" i="1" s="1"/>
  <c r="G107" i="1"/>
  <c r="D107" i="1"/>
  <c r="G106" i="1"/>
  <c r="G105" i="1"/>
  <c r="G104" i="1"/>
  <c r="G103" i="1" s="1"/>
  <c r="F103" i="1"/>
  <c r="E103" i="1"/>
  <c r="D103" i="1"/>
  <c r="C103" i="1"/>
  <c r="B103" i="1"/>
  <c r="G102" i="1"/>
  <c r="G101" i="1"/>
  <c r="G100" i="1"/>
  <c r="G99" i="1"/>
  <c r="G98" i="1"/>
  <c r="G97" i="1"/>
  <c r="G96" i="1"/>
  <c r="G95" i="1"/>
  <c r="G94" i="1"/>
  <c r="G93" i="1"/>
  <c r="F93" i="1"/>
  <c r="E93" i="1"/>
  <c r="D93" i="1"/>
  <c r="C93" i="1"/>
  <c r="C84" i="1" s="1"/>
  <c r="B93" i="1"/>
  <c r="G92" i="1"/>
  <c r="G91" i="1"/>
  <c r="G90" i="1"/>
  <c r="G89" i="1"/>
  <c r="G88" i="1"/>
  <c r="G87" i="1"/>
  <c r="G86" i="1"/>
  <c r="G85" i="1" s="1"/>
  <c r="F85" i="1"/>
  <c r="E85" i="1"/>
  <c r="E84" i="1" s="1"/>
  <c r="D85" i="1"/>
  <c r="C85" i="1"/>
  <c r="B85" i="1"/>
  <c r="F84" i="1"/>
  <c r="B84" i="1"/>
  <c r="G82" i="1"/>
  <c r="G81" i="1"/>
  <c r="G80" i="1"/>
  <c r="G79" i="1"/>
  <c r="G78" i="1"/>
  <c r="G77" i="1"/>
  <c r="G76" i="1"/>
  <c r="G75" i="1"/>
  <c r="F75" i="1"/>
  <c r="E75" i="1"/>
  <c r="D75" i="1"/>
  <c r="C75" i="1"/>
  <c r="B75" i="1"/>
  <c r="G74" i="1"/>
  <c r="G73" i="1"/>
  <c r="G72" i="1"/>
  <c r="G71" i="1" s="1"/>
  <c r="F71" i="1"/>
  <c r="E71" i="1"/>
  <c r="D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D62" i="1" s="1"/>
  <c r="D63" i="1"/>
  <c r="G63" i="1" s="1"/>
  <c r="F62" i="1"/>
  <c r="E62" i="1"/>
  <c r="C62" i="1"/>
  <c r="B62" i="1"/>
  <c r="G61" i="1"/>
  <c r="D60" i="1"/>
  <c r="G60" i="1" s="1"/>
  <c r="G59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D48" i="1" s="1"/>
  <c r="D49" i="1"/>
  <c r="G49" i="1" s="1"/>
  <c r="F48" i="1"/>
  <c r="E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D38" i="1" s="1"/>
  <c r="D39" i="1"/>
  <c r="G39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D28" i="1" s="1"/>
  <c r="D29" i="1"/>
  <c r="G29" i="1" s="1"/>
  <c r="F28" i="1"/>
  <c r="E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G18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11" i="1"/>
  <c r="G11" i="1" s="1"/>
  <c r="F10" i="1"/>
  <c r="F9" i="1" s="1"/>
  <c r="F159" i="1" s="1"/>
  <c r="F161" i="1" s="1"/>
  <c r="E10" i="1"/>
  <c r="C10" i="1"/>
  <c r="C9" i="1" s="1"/>
  <c r="B10" i="1"/>
  <c r="B9" i="1" s="1"/>
  <c r="B159" i="1" s="1"/>
  <c r="B161" i="1" s="1"/>
  <c r="E9" i="1"/>
  <c r="E159" i="1" s="1"/>
  <c r="E161" i="1" s="1"/>
  <c r="A5" i="1"/>
  <c r="A2" i="1"/>
  <c r="C159" i="1" l="1"/>
  <c r="D9" i="1"/>
  <c r="D159" i="1" s="1"/>
  <c r="G58" i="1"/>
  <c r="D84" i="1"/>
  <c r="G62" i="1"/>
  <c r="G12" i="1"/>
  <c r="G10" i="1" s="1"/>
  <c r="G40" i="1"/>
  <c r="G38" i="1" s="1"/>
  <c r="G64" i="1"/>
  <c r="D18" i="1"/>
  <c r="G30" i="1"/>
  <c r="G28" i="1" s="1"/>
  <c r="G50" i="1"/>
  <c r="G48" i="1" s="1"/>
  <c r="G135" i="1"/>
  <c r="G133" i="1" s="1"/>
  <c r="G84" i="1" s="1"/>
  <c r="D58" i="1"/>
  <c r="G9" i="1" l="1"/>
  <c r="G159" i="1" s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<sst xmlns="http://schemas.openxmlformats.org/spreadsheetml/2006/main" count="162" uniqueCount="89">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</sst>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#,##0.00_ ;\-#,##0.00\ "/>
    <numFmt numFmtId="167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 tint="-0.1499984740745262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indent="3"/>
    </xf>
    <xf numFmtId="4" fontId="2" fillId="0" borderId="5" xfId="0" applyNumberFormat="1" applyFont="1" applyBorder="1" applyAlignment="1" applyProtection="1">
      <alignment horizontal="right" vertical="top"/>
      <protection locked="0"/>
    </xf>
    <xf numFmtId="4" fontId="0" fillId="0" borderId="0" xfId="0" applyNumberFormat="1"/>
    <xf numFmtId="0" fontId="0" fillId="3" borderId="5" xfId="0" applyFill="1" applyBorder="1" applyAlignment="1">
      <alignment horizontal="left" vertical="center" indent="6"/>
    </xf>
    <xf numFmtId="165" fontId="2" fillId="3" borderId="5" xfId="1" applyNumberFormat="1" applyFont="1" applyFill="1" applyBorder="1" applyAlignment="1" applyProtection="1">
      <alignment vertical="center"/>
      <protection locked="0"/>
    </xf>
    <xf numFmtId="0" fontId="0" fillId="3" borderId="5" xfId="0" applyFill="1" applyBorder="1" applyAlignment="1">
      <alignment horizontal="left" vertical="center" indent="9"/>
    </xf>
    <xf numFmtId="165" fontId="1" fillId="3" borderId="5" xfId="1" applyNumberFormat="1" applyFont="1" applyFill="1" applyBorder="1" applyAlignment="1" applyProtection="1">
      <alignment vertical="center"/>
      <protection locked="0"/>
    </xf>
    <xf numFmtId="165" fontId="0" fillId="3" borderId="5" xfId="1" applyNumberFormat="1" applyFont="1" applyFill="1" applyBorder="1" applyAlignment="1" applyProtection="1">
      <alignment vertical="center"/>
      <protection locked="0"/>
    </xf>
    <xf numFmtId="4" fontId="0" fillId="0" borderId="5" xfId="0" applyNumberFormat="1" applyBorder="1" applyAlignment="1" applyProtection="1">
      <alignment horizontal="right" vertical="top"/>
      <protection locked="0"/>
    </xf>
    <xf numFmtId="165" fontId="1" fillId="3" borderId="5" xfId="2" applyNumberFormat="1" applyFont="1" applyFill="1" applyBorder="1" applyAlignment="1" applyProtection="1">
      <alignment vertical="center"/>
      <protection locked="0"/>
    </xf>
    <xf numFmtId="165" fontId="0" fillId="3" borderId="5" xfId="3" applyNumberFormat="1" applyFont="1" applyFill="1" applyBorder="1" applyAlignment="1" applyProtection="1">
      <alignment vertical="center"/>
      <protection locked="0"/>
    </xf>
    <xf numFmtId="166" fontId="0" fillId="3" borderId="5" xfId="2" applyNumberFormat="1" applyFont="1" applyFill="1" applyBorder="1" applyAlignment="1" applyProtection="1">
      <alignment vertical="center"/>
      <protection locked="0"/>
    </xf>
    <xf numFmtId="165" fontId="1" fillId="3" borderId="5" xfId="3" applyNumberFormat="1" applyFont="1" applyFill="1" applyBorder="1" applyAlignment="1" applyProtection="1">
      <alignment vertical="center"/>
      <protection locked="0"/>
    </xf>
    <xf numFmtId="165" fontId="0" fillId="3" borderId="5" xfId="4" applyNumberFormat="1" applyFont="1" applyFill="1" applyBorder="1" applyAlignment="1" applyProtection="1">
      <alignment vertical="center"/>
      <protection locked="0"/>
    </xf>
    <xf numFmtId="165" fontId="1" fillId="3" borderId="5" xfId="4" applyNumberFormat="1" applyFont="1" applyFill="1" applyBorder="1" applyAlignment="1" applyProtection="1">
      <alignment vertical="center"/>
      <protection locked="0"/>
    </xf>
    <xf numFmtId="165" fontId="0" fillId="3" borderId="5" xfId="5" applyNumberFormat="1" applyFont="1" applyFill="1" applyBorder="1" applyAlignment="1" applyProtection="1">
      <alignment vertical="center"/>
      <protection locked="0"/>
    </xf>
    <xf numFmtId="0" fontId="0" fillId="3" borderId="5" xfId="0" applyFill="1" applyBorder="1" applyAlignment="1">
      <alignment horizontal="left" vertical="center" indent="3"/>
    </xf>
    <xf numFmtId="0" fontId="2" fillId="3" borderId="5" xfId="0" applyFont="1" applyFill="1" applyBorder="1" applyAlignment="1">
      <alignment horizontal="left" vertical="center" indent="3"/>
    </xf>
    <xf numFmtId="0" fontId="0" fillId="3" borderId="5" xfId="0" applyFill="1" applyBorder="1" applyAlignment="1">
      <alignment horizontal="left" indent="9"/>
    </xf>
    <xf numFmtId="0" fontId="0" fillId="3" borderId="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2" fillId="3" borderId="5" xfId="0" applyFont="1" applyFill="1" applyBorder="1" applyAlignment="1">
      <alignment horizontal="left" indent="3"/>
    </xf>
    <xf numFmtId="4" fontId="2" fillId="0" borderId="8" xfId="0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167" fontId="3" fillId="3" borderId="0" xfId="0" applyNumberFormat="1" applyFont="1" applyFill="1"/>
    <xf numFmtId="0" fontId="4" fillId="3" borderId="0" xfId="6" applyFill="1" applyAlignment="1" applyProtection="1">
      <alignment horizontal="left" vertical="top" indent="1"/>
      <protection locked="0"/>
    </xf>
    <xf numFmtId="0" fontId="5" fillId="3" borderId="0" xfId="6" applyFont="1" applyFill="1" applyAlignment="1" applyProtection="1">
      <alignment vertical="top" wrapText="1"/>
      <protection locked="0"/>
    </xf>
    <xf numFmtId="4" fontId="5" fillId="3" borderId="0" xfId="6" applyNumberFormat="1" applyFont="1" applyFill="1" applyAlignment="1" applyProtection="1">
      <alignment vertical="top"/>
      <protection locked="0"/>
    </xf>
  </cellXfs>
  <cellStyles count="7">
    <cellStyle name="Millares" xfId="1" builtinId="3"/>
    <cellStyle name="Millares 15" xfId="2" xr:uid="{B3C92507-CCDA-4A48-B246-65E8E0CCC5DB}"/>
    <cellStyle name="Millares 17" xfId="3" xr:uid="{50A5CC89-6713-4E2F-A401-1F9C3ED8F161}"/>
    <cellStyle name="Millares 8" xfId="5" xr:uid="{85FFE942-D6DA-4812-A42C-D6C777C0FBC5}"/>
    <cellStyle name="Millares 9" xfId="4" xr:uid="{74310A52-2E7B-49B5-8065-1367A1C80D2E}"/>
    <cellStyle name="Normal" xfId="0" builtinId="0"/>
    <cellStyle name="Normal 2 2" xfId="6" xr:uid="{E769E013-F403-4A24-A078-F7D261252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>
        <row r="13">
          <cell r="C13">
            <v>519346070.18000001</v>
          </cell>
          <cell r="D13">
            <v>516628124.72000003</v>
          </cell>
        </row>
      </sheetData>
      <sheetData sheetId="4">
        <row r="70">
          <cell r="B70">
            <v>1171231213.3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C68A-7371-48EF-B8ED-8FE3054301DE}">
  <sheetPr>
    <outlinePr summaryBelow="0"/>
  </sheetPr>
  <dimension ref="A1:J162"/>
  <sheetViews>
    <sheetView showGridLines="0" tabSelected="1" zoomScaleNormal="100" workbookViewId="0">
      <selection activeCell="B170" sqref="B17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7.85546875" customWidth="1"/>
    <col min="8" max="8" width="2.28515625" customWidth="1"/>
    <col min="10" max="10" width="11.7109375" bestFit="1" customWidth="1"/>
  </cols>
  <sheetData>
    <row r="1" spans="1:10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10" x14ac:dyDescent="0.25">
      <c r="A2" s="4" t="str">
        <f>'[1]Formato 1'!A2</f>
        <v xml:space="preserve"> SISTEMA AVANZADO DE BACHILLERATO Y EDUCACION SUPERIOR EN EL ESTADO DE GTO.</v>
      </c>
      <c r="B2" s="4"/>
      <c r="C2" s="4"/>
      <c r="D2" s="4"/>
      <c r="E2" s="4"/>
      <c r="F2" s="4"/>
      <c r="G2" s="4"/>
    </row>
    <row r="3" spans="1:10" x14ac:dyDescent="0.25">
      <c r="A3" s="5" t="s">
        <v>1</v>
      </c>
      <c r="B3" s="5"/>
      <c r="C3" s="5"/>
      <c r="D3" s="5"/>
      <c r="E3" s="5"/>
      <c r="F3" s="5"/>
      <c r="G3" s="5"/>
    </row>
    <row r="4" spans="1:10" x14ac:dyDescent="0.25">
      <c r="A4" s="5" t="s">
        <v>2</v>
      </c>
      <c r="B4" s="5"/>
      <c r="C4" s="5"/>
      <c r="D4" s="5"/>
      <c r="E4" s="5"/>
      <c r="F4" s="5"/>
      <c r="G4" s="5"/>
    </row>
    <row r="5" spans="1:10" x14ac:dyDescent="0.25">
      <c r="A5" s="5" t="str">
        <f>'[1]Formato 3'!A4</f>
        <v>Del 01 de enero al 30 de junio de 2026</v>
      </c>
      <c r="B5" s="5"/>
      <c r="C5" s="5"/>
      <c r="D5" s="5"/>
      <c r="E5" s="5"/>
      <c r="F5" s="5"/>
      <c r="G5" s="5"/>
    </row>
    <row r="6" spans="1:10" x14ac:dyDescent="0.25">
      <c r="A6" s="6" t="s">
        <v>3</v>
      </c>
      <c r="B6" s="6"/>
      <c r="C6" s="6"/>
      <c r="D6" s="6"/>
      <c r="E6" s="6"/>
      <c r="F6" s="6"/>
      <c r="G6" s="6"/>
    </row>
    <row r="7" spans="1:10" x14ac:dyDescent="0.25">
      <c r="A7" s="7" t="s">
        <v>4</v>
      </c>
      <c r="B7" s="7" t="s">
        <v>5</v>
      </c>
      <c r="C7" s="7"/>
      <c r="D7" s="7"/>
      <c r="E7" s="7"/>
      <c r="F7" s="7"/>
      <c r="G7" s="8" t="s">
        <v>6</v>
      </c>
    </row>
    <row r="8" spans="1:10" ht="30" x14ac:dyDescent="0.25">
      <c r="A8" s="7"/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7"/>
    </row>
    <row r="9" spans="1:10" x14ac:dyDescent="0.25">
      <c r="A9" s="10" t="s">
        <v>12</v>
      </c>
      <c r="B9" s="11">
        <f t="shared" ref="B9:G9" si="0">SUM(B10,B18,B28,B38,B48,B58,B62,B71,B75)</f>
        <v>1171231213.3</v>
      </c>
      <c r="C9" s="11">
        <f t="shared" si="0"/>
        <v>151486026.19999999</v>
      </c>
      <c r="D9" s="11">
        <f t="shared" si="0"/>
        <v>1322717239.4999998</v>
      </c>
      <c r="E9" s="11">
        <f t="shared" si="0"/>
        <v>507357884.18000001</v>
      </c>
      <c r="F9" s="11">
        <f t="shared" si="0"/>
        <v>504639938.71999997</v>
      </c>
      <c r="G9" s="11">
        <f t="shared" si="0"/>
        <v>815359355.32000005</v>
      </c>
      <c r="J9" s="12"/>
    </row>
    <row r="10" spans="1:10" x14ac:dyDescent="0.25">
      <c r="A10" s="13" t="s">
        <v>13</v>
      </c>
      <c r="B10" s="14">
        <f t="shared" ref="B10:G10" si="1">SUM(B11:B17)</f>
        <v>947908528.03999996</v>
      </c>
      <c r="C10" s="14">
        <f t="shared" si="1"/>
        <v>35711403.590000004</v>
      </c>
      <c r="D10" s="14">
        <f t="shared" si="1"/>
        <v>983619931.63</v>
      </c>
      <c r="E10" s="14">
        <f t="shared" si="1"/>
        <v>421206572.63999999</v>
      </c>
      <c r="F10" s="14">
        <f t="shared" si="1"/>
        <v>421206572.63999999</v>
      </c>
      <c r="G10" s="11">
        <f t="shared" si="1"/>
        <v>562413358.99000001</v>
      </c>
    </row>
    <row r="11" spans="1:10" x14ac:dyDescent="0.25">
      <c r="A11" s="15" t="s">
        <v>14</v>
      </c>
      <c r="B11" s="16">
        <v>605134418.39999998</v>
      </c>
      <c r="C11" s="16">
        <v>19753243.199999999</v>
      </c>
      <c r="D11" s="17">
        <f>B11+C11</f>
        <v>624887661.60000002</v>
      </c>
      <c r="E11" s="16">
        <v>302968166.81999999</v>
      </c>
      <c r="F11" s="16">
        <v>302968166.81999999</v>
      </c>
      <c r="G11" s="18">
        <f>D11-E11</f>
        <v>321919494.78000003</v>
      </c>
    </row>
    <row r="12" spans="1:10" x14ac:dyDescent="0.25">
      <c r="A12" s="15" t="s">
        <v>15</v>
      </c>
      <c r="B12" s="16">
        <v>0</v>
      </c>
      <c r="C12" s="17">
        <v>0</v>
      </c>
      <c r="D12" s="17">
        <f t="shared" ref="D12:D17" si="2">B12+C12</f>
        <v>0</v>
      </c>
      <c r="E12" s="17">
        <v>0</v>
      </c>
      <c r="F12" s="17">
        <v>0</v>
      </c>
      <c r="G12" s="18">
        <f t="shared" ref="G12:G17" si="3">D12-E12</f>
        <v>0</v>
      </c>
    </row>
    <row r="13" spans="1:10" x14ac:dyDescent="0.25">
      <c r="A13" s="15" t="s">
        <v>16</v>
      </c>
      <c r="B13" s="16">
        <v>80421037.340000004</v>
      </c>
      <c r="C13" s="16">
        <v>3199247.64</v>
      </c>
      <c r="D13" s="17">
        <f t="shared" si="2"/>
        <v>83620284.980000004</v>
      </c>
      <c r="E13" s="16">
        <v>869887.62</v>
      </c>
      <c r="F13" s="16">
        <v>869887.62</v>
      </c>
      <c r="G13" s="18">
        <f t="shared" si="3"/>
        <v>82750397.359999999</v>
      </c>
    </row>
    <row r="14" spans="1:10" x14ac:dyDescent="0.25">
      <c r="A14" s="15" t="s">
        <v>17</v>
      </c>
      <c r="B14" s="16">
        <v>171811733.91999999</v>
      </c>
      <c r="C14" s="16">
        <v>3376198.04</v>
      </c>
      <c r="D14" s="17">
        <f t="shared" si="2"/>
        <v>175187931.95999998</v>
      </c>
      <c r="E14" s="16">
        <v>80561688.010000005</v>
      </c>
      <c r="F14" s="16">
        <v>80561688.010000005</v>
      </c>
      <c r="G14" s="18">
        <f t="shared" si="3"/>
        <v>94626243.949999973</v>
      </c>
    </row>
    <row r="15" spans="1:10" x14ac:dyDescent="0.25">
      <c r="A15" s="15" t="s">
        <v>18</v>
      </c>
      <c r="B15" s="16">
        <v>90541338.379999995</v>
      </c>
      <c r="C15" s="16">
        <v>9382714.7100000009</v>
      </c>
      <c r="D15" s="17">
        <f t="shared" si="2"/>
        <v>99924053.090000004</v>
      </c>
      <c r="E15" s="16">
        <v>36806830.189999998</v>
      </c>
      <c r="F15" s="16">
        <v>36806830.189999998</v>
      </c>
      <c r="G15" s="18">
        <f t="shared" si="3"/>
        <v>63117222.900000006</v>
      </c>
    </row>
    <row r="16" spans="1:10" x14ac:dyDescent="0.25">
      <c r="A16" s="15" t="s">
        <v>19</v>
      </c>
      <c r="B16" s="16">
        <v>0</v>
      </c>
      <c r="C16" s="19">
        <v>0</v>
      </c>
      <c r="D16" s="17">
        <f t="shared" si="2"/>
        <v>0</v>
      </c>
      <c r="E16" s="20">
        <v>0</v>
      </c>
      <c r="F16" s="20">
        <v>0</v>
      </c>
      <c r="G16" s="18">
        <f t="shared" si="3"/>
        <v>0</v>
      </c>
    </row>
    <row r="17" spans="1:7" x14ac:dyDescent="0.25">
      <c r="A17" s="15" t="s">
        <v>20</v>
      </c>
      <c r="B17" s="17">
        <v>0</v>
      </c>
      <c r="C17" s="21">
        <v>0</v>
      </c>
      <c r="D17" s="17">
        <f t="shared" si="2"/>
        <v>0</v>
      </c>
      <c r="E17" s="20">
        <v>0</v>
      </c>
      <c r="F17" s="20">
        <v>0</v>
      </c>
      <c r="G17" s="18">
        <f t="shared" si="3"/>
        <v>0</v>
      </c>
    </row>
    <row r="18" spans="1:7" x14ac:dyDescent="0.25">
      <c r="A18" s="13" t="s">
        <v>21</v>
      </c>
      <c r="B18" s="11">
        <f t="shared" ref="B18:G18" si="4">SUM(B19:B27)</f>
        <v>27669545.859999999</v>
      </c>
      <c r="C18" s="11">
        <f t="shared" si="4"/>
        <v>9198033.9200000018</v>
      </c>
      <c r="D18" s="11">
        <f t="shared" si="4"/>
        <v>36867579.780000001</v>
      </c>
      <c r="E18" s="11">
        <f t="shared" si="4"/>
        <v>6194378.9499999993</v>
      </c>
      <c r="F18" s="11">
        <f t="shared" si="4"/>
        <v>5985760.4499999993</v>
      </c>
      <c r="G18" s="11">
        <f t="shared" si="4"/>
        <v>30673200.829999998</v>
      </c>
    </row>
    <row r="19" spans="1:7" x14ac:dyDescent="0.25">
      <c r="A19" s="15" t="s">
        <v>22</v>
      </c>
      <c r="B19" s="16">
        <v>4584299.78</v>
      </c>
      <c r="C19" s="22">
        <v>1911789.94</v>
      </c>
      <c r="D19" s="17">
        <f t="shared" ref="D19:D27" si="5">B19+C19</f>
        <v>6496089.7200000007</v>
      </c>
      <c r="E19" s="22">
        <v>783832.67</v>
      </c>
      <c r="F19" s="22">
        <v>783832.67</v>
      </c>
      <c r="G19" s="18">
        <f>D19-E19</f>
        <v>5712257.0500000007</v>
      </c>
    </row>
    <row r="20" spans="1:7" x14ac:dyDescent="0.25">
      <c r="A20" s="15" t="s">
        <v>23</v>
      </c>
      <c r="B20" s="16">
        <v>4439202</v>
      </c>
      <c r="C20" s="22">
        <v>150158.89000000001</v>
      </c>
      <c r="D20" s="17">
        <f t="shared" si="5"/>
        <v>4589360.8899999997</v>
      </c>
      <c r="E20" s="22">
        <v>876745.1</v>
      </c>
      <c r="F20" s="22">
        <v>849311.1</v>
      </c>
      <c r="G20" s="18">
        <f t="shared" ref="G20:G27" si="6">D20-E20</f>
        <v>3712615.7899999996</v>
      </c>
    </row>
    <row r="21" spans="1:7" x14ac:dyDescent="0.25">
      <c r="A21" s="15" t="s">
        <v>24</v>
      </c>
      <c r="B21" s="16">
        <v>301000</v>
      </c>
      <c r="C21" s="22">
        <v>6827.93</v>
      </c>
      <c r="D21" s="17">
        <f t="shared" si="5"/>
        <v>307827.93</v>
      </c>
      <c r="E21" s="22">
        <v>0</v>
      </c>
      <c r="F21" s="22">
        <v>0</v>
      </c>
      <c r="G21" s="18">
        <f t="shared" si="6"/>
        <v>307827.93</v>
      </c>
    </row>
    <row r="22" spans="1:7" x14ac:dyDescent="0.25">
      <c r="A22" s="15" t="s">
        <v>25</v>
      </c>
      <c r="B22" s="16">
        <v>1407666</v>
      </c>
      <c r="C22" s="22">
        <v>2486413.4700000002</v>
      </c>
      <c r="D22" s="17">
        <f t="shared" si="5"/>
        <v>3894079.47</v>
      </c>
      <c r="E22" s="22">
        <v>465529.04</v>
      </c>
      <c r="F22" s="22">
        <v>447944.54</v>
      </c>
      <c r="G22" s="18">
        <f t="shared" si="6"/>
        <v>3428550.43</v>
      </c>
    </row>
    <row r="23" spans="1:7" x14ac:dyDescent="0.25">
      <c r="A23" s="15" t="s">
        <v>26</v>
      </c>
      <c r="B23" s="16">
        <v>2521654</v>
      </c>
      <c r="C23" s="22">
        <v>394885.43</v>
      </c>
      <c r="D23" s="17">
        <f t="shared" si="5"/>
        <v>2916539.43</v>
      </c>
      <c r="E23" s="22">
        <v>658369.81999999995</v>
      </c>
      <c r="F23" s="22">
        <v>658369.81999999995</v>
      </c>
      <c r="G23" s="18">
        <f t="shared" si="6"/>
        <v>2258169.6100000003</v>
      </c>
    </row>
    <row r="24" spans="1:7" x14ac:dyDescent="0.25">
      <c r="A24" s="15" t="s">
        <v>27</v>
      </c>
      <c r="B24" s="16">
        <v>4305529.08</v>
      </c>
      <c r="C24" s="22">
        <v>1040</v>
      </c>
      <c r="D24" s="17">
        <f t="shared" si="5"/>
        <v>4306569.08</v>
      </c>
      <c r="E24" s="22">
        <v>1332246.76</v>
      </c>
      <c r="F24" s="22">
        <v>1332246.76</v>
      </c>
      <c r="G24" s="18">
        <f t="shared" si="6"/>
        <v>2974322.3200000003</v>
      </c>
    </row>
    <row r="25" spans="1:7" x14ac:dyDescent="0.25">
      <c r="A25" s="15" t="s">
        <v>28</v>
      </c>
      <c r="B25" s="16">
        <v>6480291</v>
      </c>
      <c r="C25" s="22">
        <v>2995642.72</v>
      </c>
      <c r="D25" s="17">
        <f t="shared" si="5"/>
        <v>9475933.7200000007</v>
      </c>
      <c r="E25" s="22">
        <v>1225284.1499999999</v>
      </c>
      <c r="F25" s="22">
        <v>1061684.1499999999</v>
      </c>
      <c r="G25" s="18">
        <f t="shared" si="6"/>
        <v>8250649.5700000003</v>
      </c>
    </row>
    <row r="26" spans="1:7" x14ac:dyDescent="0.25">
      <c r="A26" s="15" t="s">
        <v>29</v>
      </c>
      <c r="B26" s="17">
        <v>0</v>
      </c>
      <c r="C26" s="20">
        <v>0</v>
      </c>
      <c r="D26" s="17">
        <f t="shared" si="5"/>
        <v>0</v>
      </c>
      <c r="E26" s="20">
        <v>0</v>
      </c>
      <c r="F26" s="20">
        <v>0</v>
      </c>
      <c r="G26" s="18">
        <f t="shared" si="6"/>
        <v>0</v>
      </c>
    </row>
    <row r="27" spans="1:7" x14ac:dyDescent="0.25">
      <c r="A27" s="15" t="s">
        <v>30</v>
      </c>
      <c r="B27" s="16">
        <v>3629904</v>
      </c>
      <c r="C27" s="22">
        <v>1251275.54</v>
      </c>
      <c r="D27" s="17">
        <f t="shared" si="5"/>
        <v>4881179.54</v>
      </c>
      <c r="E27" s="22">
        <v>852371.41</v>
      </c>
      <c r="F27" s="22">
        <v>852371.41</v>
      </c>
      <c r="G27" s="18">
        <f t="shared" si="6"/>
        <v>4028808.13</v>
      </c>
    </row>
    <row r="28" spans="1:7" x14ac:dyDescent="0.25">
      <c r="A28" s="13" t="s">
        <v>31</v>
      </c>
      <c r="B28" s="11">
        <f t="shared" ref="B28:G28" si="7">SUM(B29:B37)</f>
        <v>154620049.40000001</v>
      </c>
      <c r="C28" s="11">
        <f t="shared" si="7"/>
        <v>60453643.809999995</v>
      </c>
      <c r="D28" s="11">
        <f t="shared" si="7"/>
        <v>215073693.20999998</v>
      </c>
      <c r="E28" s="11">
        <f t="shared" si="7"/>
        <v>51367581.100000009</v>
      </c>
      <c r="F28" s="11">
        <f t="shared" si="7"/>
        <v>48858254.140000001</v>
      </c>
      <c r="G28" s="11">
        <f t="shared" si="7"/>
        <v>163706112.11000001</v>
      </c>
    </row>
    <row r="29" spans="1:7" x14ac:dyDescent="0.25">
      <c r="A29" s="15" t="s">
        <v>32</v>
      </c>
      <c r="B29" s="16">
        <v>11117018.23</v>
      </c>
      <c r="C29" s="22">
        <v>8116078.5099999998</v>
      </c>
      <c r="D29" s="17">
        <f t="shared" ref="D29:D37" si="8">B29+C29</f>
        <v>19233096.740000002</v>
      </c>
      <c r="E29" s="22">
        <v>6014482.6799999997</v>
      </c>
      <c r="F29" s="22">
        <v>5533454.0800000001</v>
      </c>
      <c r="G29" s="18">
        <f>D29-E29</f>
        <v>13218614.060000002</v>
      </c>
    </row>
    <row r="30" spans="1:7" x14ac:dyDescent="0.25">
      <c r="A30" s="15" t="s">
        <v>33</v>
      </c>
      <c r="B30" s="16">
        <v>17263875.850000001</v>
      </c>
      <c r="C30" s="22">
        <v>1736969.31</v>
      </c>
      <c r="D30" s="17">
        <f t="shared" si="8"/>
        <v>19000845.16</v>
      </c>
      <c r="E30" s="22">
        <v>4296539.24</v>
      </c>
      <c r="F30" s="22">
        <v>4296539.24</v>
      </c>
      <c r="G30" s="18">
        <f t="shared" ref="G30:G37" si="9">D30-E30</f>
        <v>14704305.92</v>
      </c>
    </row>
    <row r="31" spans="1:7" x14ac:dyDescent="0.25">
      <c r="A31" s="15" t="s">
        <v>34</v>
      </c>
      <c r="B31" s="16">
        <v>46756186.600000001</v>
      </c>
      <c r="C31" s="22">
        <v>10279796.32</v>
      </c>
      <c r="D31" s="17">
        <f t="shared" si="8"/>
        <v>57035982.920000002</v>
      </c>
      <c r="E31" s="22">
        <v>15079986.66</v>
      </c>
      <c r="F31" s="22">
        <v>13195874.869999999</v>
      </c>
      <c r="G31" s="18">
        <f t="shared" si="9"/>
        <v>41955996.260000005</v>
      </c>
    </row>
    <row r="32" spans="1:7" x14ac:dyDescent="0.25">
      <c r="A32" s="15" t="s">
        <v>35</v>
      </c>
      <c r="B32" s="16">
        <v>7128000</v>
      </c>
      <c r="C32" s="22">
        <v>250000</v>
      </c>
      <c r="D32" s="17">
        <f t="shared" si="8"/>
        <v>7378000</v>
      </c>
      <c r="E32" s="22">
        <v>2125352.2000000002</v>
      </c>
      <c r="F32" s="22">
        <v>2125352.2000000002</v>
      </c>
      <c r="G32" s="18">
        <f t="shared" si="9"/>
        <v>5252647.8</v>
      </c>
    </row>
    <row r="33" spans="1:7" ht="14.45" customHeight="1" x14ac:dyDescent="0.25">
      <c r="A33" s="15" t="s">
        <v>36</v>
      </c>
      <c r="B33" s="16">
        <v>26028470.780000001</v>
      </c>
      <c r="C33" s="22">
        <v>34119259.369999997</v>
      </c>
      <c r="D33" s="17">
        <f t="shared" si="8"/>
        <v>60147730.149999999</v>
      </c>
      <c r="E33" s="22">
        <v>8171212.3600000003</v>
      </c>
      <c r="F33" s="22">
        <v>8027025.79</v>
      </c>
      <c r="G33" s="18">
        <f t="shared" si="9"/>
        <v>51976517.789999999</v>
      </c>
    </row>
    <row r="34" spans="1:7" ht="14.45" customHeight="1" x14ac:dyDescent="0.25">
      <c r="A34" s="15" t="s">
        <v>37</v>
      </c>
      <c r="B34" s="16">
        <v>2849492</v>
      </c>
      <c r="C34" s="22">
        <v>688416</v>
      </c>
      <c r="D34" s="17">
        <f t="shared" si="8"/>
        <v>3537908</v>
      </c>
      <c r="E34" s="22">
        <v>1033420.83</v>
      </c>
      <c r="F34" s="22">
        <v>1033420.83</v>
      </c>
      <c r="G34" s="18">
        <f t="shared" si="9"/>
        <v>2504487.17</v>
      </c>
    </row>
    <row r="35" spans="1:7" ht="14.45" customHeight="1" x14ac:dyDescent="0.25">
      <c r="A35" s="15" t="s">
        <v>38</v>
      </c>
      <c r="B35" s="16">
        <v>3396275</v>
      </c>
      <c r="C35" s="22">
        <v>479571.72</v>
      </c>
      <c r="D35" s="17">
        <f t="shared" si="8"/>
        <v>3875846.7199999997</v>
      </c>
      <c r="E35" s="22">
        <v>634863.94999999995</v>
      </c>
      <c r="F35" s="22">
        <v>634863.94999999995</v>
      </c>
      <c r="G35" s="18">
        <f t="shared" si="9"/>
        <v>3240982.7699999996</v>
      </c>
    </row>
    <row r="36" spans="1:7" ht="14.45" customHeight="1" x14ac:dyDescent="0.25">
      <c r="A36" s="15" t="s">
        <v>39</v>
      </c>
      <c r="B36" s="16">
        <v>11286623.48</v>
      </c>
      <c r="C36" s="22">
        <v>3643600</v>
      </c>
      <c r="D36" s="17">
        <f t="shared" si="8"/>
        <v>14930223.48</v>
      </c>
      <c r="E36" s="22">
        <v>3278878.77</v>
      </c>
      <c r="F36" s="22">
        <v>3278878.77</v>
      </c>
      <c r="G36" s="18">
        <f t="shared" si="9"/>
        <v>11651344.710000001</v>
      </c>
    </row>
    <row r="37" spans="1:7" ht="14.45" customHeight="1" x14ac:dyDescent="0.25">
      <c r="A37" s="15" t="s">
        <v>40</v>
      </c>
      <c r="B37" s="16">
        <v>28794107.460000001</v>
      </c>
      <c r="C37" s="22">
        <v>1139952.58</v>
      </c>
      <c r="D37" s="17">
        <f t="shared" si="8"/>
        <v>29934060.039999999</v>
      </c>
      <c r="E37" s="22">
        <v>10732844.41</v>
      </c>
      <c r="F37" s="22">
        <v>10732844.41</v>
      </c>
      <c r="G37" s="18">
        <f t="shared" si="9"/>
        <v>19201215.629999999</v>
      </c>
    </row>
    <row r="38" spans="1:7" x14ac:dyDescent="0.25">
      <c r="A38" s="13" t="s">
        <v>41</v>
      </c>
      <c r="B38" s="11">
        <f t="shared" ref="B38:G38" si="10">SUM(B39:B47)</f>
        <v>10197670</v>
      </c>
      <c r="C38" s="11">
        <f t="shared" si="10"/>
        <v>3579590.8</v>
      </c>
      <c r="D38" s="11">
        <f t="shared" si="10"/>
        <v>13777260.800000001</v>
      </c>
      <c r="E38" s="11">
        <f t="shared" si="10"/>
        <v>3767024.44</v>
      </c>
      <c r="F38" s="11">
        <f t="shared" si="10"/>
        <v>3767024.44</v>
      </c>
      <c r="G38" s="11">
        <f t="shared" si="10"/>
        <v>10010236.360000001</v>
      </c>
    </row>
    <row r="39" spans="1:7" x14ac:dyDescent="0.25">
      <c r="A39" s="15" t="s">
        <v>42</v>
      </c>
      <c r="B39" s="17">
        <v>0</v>
      </c>
      <c r="C39" s="23">
        <v>0</v>
      </c>
      <c r="D39" s="17">
        <f t="shared" ref="D39:D47" si="11">B39+C39</f>
        <v>0</v>
      </c>
      <c r="E39" s="17">
        <v>0</v>
      </c>
      <c r="F39" s="17">
        <v>0</v>
      </c>
      <c r="G39" s="18">
        <f>D39-E39</f>
        <v>0</v>
      </c>
    </row>
    <row r="40" spans="1:7" x14ac:dyDescent="0.25">
      <c r="A40" s="15" t="s">
        <v>43</v>
      </c>
      <c r="B40" s="16">
        <v>0</v>
      </c>
      <c r="C40" s="24">
        <v>0</v>
      </c>
      <c r="D40" s="17">
        <f t="shared" si="11"/>
        <v>0</v>
      </c>
      <c r="E40" s="16">
        <v>0</v>
      </c>
      <c r="F40" s="16">
        <v>0</v>
      </c>
      <c r="G40" s="18">
        <f t="shared" ref="G40:G47" si="12">D40-E40</f>
        <v>0</v>
      </c>
    </row>
    <row r="41" spans="1:7" x14ac:dyDescent="0.25">
      <c r="A41" s="15" t="s">
        <v>44</v>
      </c>
      <c r="B41" s="17">
        <v>0</v>
      </c>
      <c r="C41" s="23">
        <v>0</v>
      </c>
      <c r="D41" s="17">
        <f t="shared" si="11"/>
        <v>0</v>
      </c>
      <c r="E41" s="17">
        <v>0</v>
      </c>
      <c r="F41" s="17">
        <v>0</v>
      </c>
      <c r="G41" s="18">
        <f t="shared" si="12"/>
        <v>0</v>
      </c>
    </row>
    <row r="42" spans="1:7" x14ac:dyDescent="0.25">
      <c r="A42" s="15" t="s">
        <v>45</v>
      </c>
      <c r="B42" s="16">
        <v>10197670</v>
      </c>
      <c r="C42" s="22">
        <v>3579590.8</v>
      </c>
      <c r="D42" s="17">
        <f t="shared" si="11"/>
        <v>13777260.800000001</v>
      </c>
      <c r="E42" s="22">
        <v>3767024.44</v>
      </c>
      <c r="F42" s="22">
        <v>3767024.44</v>
      </c>
      <c r="G42" s="18">
        <f t="shared" si="12"/>
        <v>10010236.360000001</v>
      </c>
    </row>
    <row r="43" spans="1:7" x14ac:dyDescent="0.25">
      <c r="A43" s="15" t="s">
        <v>46</v>
      </c>
      <c r="B43" s="17">
        <v>0</v>
      </c>
      <c r="C43" s="23">
        <v>0</v>
      </c>
      <c r="D43" s="17">
        <f t="shared" si="11"/>
        <v>0</v>
      </c>
      <c r="E43" s="17">
        <v>0</v>
      </c>
      <c r="F43" s="17">
        <v>0</v>
      </c>
      <c r="G43" s="18">
        <f t="shared" si="12"/>
        <v>0</v>
      </c>
    </row>
    <row r="44" spans="1:7" x14ac:dyDescent="0.25">
      <c r="A44" s="15" t="s">
        <v>47</v>
      </c>
      <c r="B44" s="17">
        <v>0</v>
      </c>
      <c r="C44" s="23">
        <v>0</v>
      </c>
      <c r="D44" s="17">
        <f t="shared" si="11"/>
        <v>0</v>
      </c>
      <c r="E44" s="17">
        <v>0</v>
      </c>
      <c r="F44" s="17">
        <v>0</v>
      </c>
      <c r="G44" s="18">
        <f t="shared" si="12"/>
        <v>0</v>
      </c>
    </row>
    <row r="45" spans="1:7" x14ac:dyDescent="0.25">
      <c r="A45" s="15" t="s">
        <v>48</v>
      </c>
      <c r="B45" s="17">
        <v>0</v>
      </c>
      <c r="C45" s="23">
        <v>0</v>
      </c>
      <c r="D45" s="17">
        <f t="shared" si="11"/>
        <v>0</v>
      </c>
      <c r="E45" s="17">
        <v>0</v>
      </c>
      <c r="F45" s="17">
        <v>0</v>
      </c>
      <c r="G45" s="18">
        <f t="shared" si="12"/>
        <v>0</v>
      </c>
    </row>
    <row r="46" spans="1:7" x14ac:dyDescent="0.25">
      <c r="A46" s="15" t="s">
        <v>49</v>
      </c>
      <c r="B46" s="17">
        <v>0</v>
      </c>
      <c r="C46" s="23">
        <v>0</v>
      </c>
      <c r="D46" s="17">
        <f t="shared" si="11"/>
        <v>0</v>
      </c>
      <c r="E46" s="17">
        <v>0</v>
      </c>
      <c r="F46" s="17">
        <v>0</v>
      </c>
      <c r="G46" s="18">
        <f t="shared" si="12"/>
        <v>0</v>
      </c>
    </row>
    <row r="47" spans="1:7" x14ac:dyDescent="0.25">
      <c r="A47" s="15" t="s">
        <v>50</v>
      </c>
      <c r="B47" s="17">
        <v>0</v>
      </c>
      <c r="C47" s="23">
        <v>0</v>
      </c>
      <c r="D47" s="17">
        <f t="shared" si="11"/>
        <v>0</v>
      </c>
      <c r="E47" s="17">
        <v>0</v>
      </c>
      <c r="F47" s="17">
        <v>0</v>
      </c>
      <c r="G47" s="18">
        <f t="shared" si="12"/>
        <v>0</v>
      </c>
    </row>
    <row r="48" spans="1:7" x14ac:dyDescent="0.25">
      <c r="A48" s="13" t="s">
        <v>51</v>
      </c>
      <c r="B48" s="11">
        <f t="shared" ref="B48:G48" si="13">SUM(B49:B57)</f>
        <v>30835420</v>
      </c>
      <c r="C48" s="11">
        <f t="shared" si="13"/>
        <v>40743354.079999998</v>
      </c>
      <c r="D48" s="11">
        <f t="shared" si="13"/>
        <v>71578774.079999998</v>
      </c>
      <c r="E48" s="11">
        <f t="shared" si="13"/>
        <v>24822327.049999997</v>
      </c>
      <c r="F48" s="11">
        <f t="shared" si="13"/>
        <v>24822327.049999997</v>
      </c>
      <c r="G48" s="11">
        <f t="shared" si="13"/>
        <v>46756447.030000001</v>
      </c>
    </row>
    <row r="49" spans="1:7" x14ac:dyDescent="0.25">
      <c r="A49" s="15" t="s">
        <v>52</v>
      </c>
      <c r="B49" s="16">
        <v>23680667</v>
      </c>
      <c r="C49" s="22">
        <v>21537327.059999999</v>
      </c>
      <c r="D49" s="17">
        <f t="shared" ref="D49:D57" si="14">B49+C49</f>
        <v>45217994.060000002</v>
      </c>
      <c r="E49" s="22">
        <v>15461192.43</v>
      </c>
      <c r="F49" s="22">
        <v>15461192.43</v>
      </c>
      <c r="G49" s="18">
        <f>D49-E49</f>
        <v>29756801.630000003</v>
      </c>
    </row>
    <row r="50" spans="1:7" x14ac:dyDescent="0.25">
      <c r="A50" s="15" t="s">
        <v>53</v>
      </c>
      <c r="B50" s="16">
        <v>4442936</v>
      </c>
      <c r="C50" s="22">
        <v>10548868.5</v>
      </c>
      <c r="D50" s="17">
        <f t="shared" si="14"/>
        <v>14991804.5</v>
      </c>
      <c r="E50" s="22">
        <v>3033226.38</v>
      </c>
      <c r="F50" s="22">
        <v>3033226.38</v>
      </c>
      <c r="G50" s="18">
        <f t="shared" ref="G50:G57" si="15">D50-E50</f>
        <v>11958578.120000001</v>
      </c>
    </row>
    <row r="51" spans="1:7" x14ac:dyDescent="0.25">
      <c r="A51" s="15" t="s">
        <v>54</v>
      </c>
      <c r="B51" s="16">
        <v>1300000</v>
      </c>
      <c r="C51" s="22">
        <v>-515474.92</v>
      </c>
      <c r="D51" s="17">
        <f t="shared" si="14"/>
        <v>784525.08000000007</v>
      </c>
      <c r="E51" s="22">
        <v>47680</v>
      </c>
      <c r="F51" s="22">
        <v>47680</v>
      </c>
      <c r="G51" s="18">
        <f t="shared" si="15"/>
        <v>736845.08000000007</v>
      </c>
    </row>
    <row r="52" spans="1:7" x14ac:dyDescent="0.25">
      <c r="A52" s="15" t="s">
        <v>55</v>
      </c>
      <c r="B52" s="16">
        <v>600000</v>
      </c>
      <c r="C52" s="22">
        <v>7753420</v>
      </c>
      <c r="D52" s="17">
        <f t="shared" si="14"/>
        <v>8353420</v>
      </c>
      <c r="E52" s="22">
        <v>5083310</v>
      </c>
      <c r="F52" s="22">
        <v>5083310</v>
      </c>
      <c r="G52" s="18">
        <f t="shared" si="15"/>
        <v>3270110</v>
      </c>
    </row>
    <row r="53" spans="1:7" x14ac:dyDescent="0.25">
      <c r="A53" s="15" t="s">
        <v>56</v>
      </c>
      <c r="B53" s="17">
        <v>0</v>
      </c>
      <c r="C53" s="20">
        <v>0</v>
      </c>
      <c r="D53" s="17">
        <f t="shared" si="14"/>
        <v>0</v>
      </c>
      <c r="E53" s="20">
        <v>0</v>
      </c>
      <c r="F53" s="20">
        <v>0</v>
      </c>
      <c r="G53" s="18">
        <f t="shared" si="15"/>
        <v>0</v>
      </c>
    </row>
    <row r="54" spans="1:7" x14ac:dyDescent="0.25">
      <c r="A54" s="15" t="s">
        <v>57</v>
      </c>
      <c r="B54" s="16">
        <v>811817</v>
      </c>
      <c r="C54" s="22">
        <v>1419213.44</v>
      </c>
      <c r="D54" s="17">
        <f t="shared" si="14"/>
        <v>2231030.44</v>
      </c>
      <c r="E54" s="22">
        <v>1196918.24</v>
      </c>
      <c r="F54" s="22">
        <v>1196918.24</v>
      </c>
      <c r="G54" s="18">
        <f t="shared" si="15"/>
        <v>1034112.2</v>
      </c>
    </row>
    <row r="55" spans="1:7" x14ac:dyDescent="0.25">
      <c r="A55" s="15" t="s">
        <v>58</v>
      </c>
      <c r="B55" s="17">
        <v>0</v>
      </c>
      <c r="C55" s="20">
        <v>0</v>
      </c>
      <c r="D55" s="17">
        <f t="shared" si="14"/>
        <v>0</v>
      </c>
      <c r="E55" s="20">
        <v>0</v>
      </c>
      <c r="F55" s="20">
        <v>0</v>
      </c>
      <c r="G55" s="18">
        <f t="shared" si="15"/>
        <v>0</v>
      </c>
    </row>
    <row r="56" spans="1:7" x14ac:dyDescent="0.25">
      <c r="A56" s="15" t="s">
        <v>59</v>
      </c>
      <c r="B56" s="17">
        <v>0</v>
      </c>
      <c r="C56" s="20">
        <v>0</v>
      </c>
      <c r="D56" s="17">
        <f t="shared" si="14"/>
        <v>0</v>
      </c>
      <c r="E56" s="20">
        <v>0</v>
      </c>
      <c r="F56" s="20">
        <v>0</v>
      </c>
      <c r="G56" s="18">
        <f t="shared" si="15"/>
        <v>0</v>
      </c>
    </row>
    <row r="57" spans="1:7" x14ac:dyDescent="0.25">
      <c r="A57" s="15" t="s">
        <v>60</v>
      </c>
      <c r="B57" s="17">
        <v>0</v>
      </c>
      <c r="C57" s="20">
        <v>0</v>
      </c>
      <c r="D57" s="17">
        <f t="shared" si="14"/>
        <v>0</v>
      </c>
      <c r="E57" s="20">
        <v>0</v>
      </c>
      <c r="F57" s="20">
        <v>0</v>
      </c>
      <c r="G57" s="18">
        <f t="shared" si="15"/>
        <v>0</v>
      </c>
    </row>
    <row r="58" spans="1:7" x14ac:dyDescent="0.25">
      <c r="A58" s="13" t="s">
        <v>61</v>
      </c>
      <c r="B58" s="11">
        <f t="shared" ref="B58:G58" si="16">SUM(B59:B61)</f>
        <v>0</v>
      </c>
      <c r="C58" s="11">
        <f t="shared" si="16"/>
        <v>1800000</v>
      </c>
      <c r="D58" s="11">
        <f t="shared" si="16"/>
        <v>1800000</v>
      </c>
      <c r="E58" s="20">
        <v>0</v>
      </c>
      <c r="F58" s="20">
        <v>0</v>
      </c>
      <c r="G58" s="11">
        <f t="shared" si="16"/>
        <v>1800000</v>
      </c>
    </row>
    <row r="59" spans="1:7" x14ac:dyDescent="0.25">
      <c r="A59" s="15" t="s">
        <v>62</v>
      </c>
      <c r="B59" s="18">
        <v>0</v>
      </c>
      <c r="C59" s="25">
        <v>0</v>
      </c>
      <c r="D59" s="18">
        <v>0</v>
      </c>
      <c r="E59" s="18">
        <v>0</v>
      </c>
      <c r="F59" s="18">
        <v>0</v>
      </c>
      <c r="G59" s="18">
        <f>D59-E59</f>
        <v>0</v>
      </c>
    </row>
    <row r="60" spans="1:7" x14ac:dyDescent="0.25">
      <c r="A60" s="15" t="s">
        <v>63</v>
      </c>
      <c r="B60" s="18">
        <v>0</v>
      </c>
      <c r="C60" s="25">
        <v>1800000</v>
      </c>
      <c r="D60" s="18">
        <f>B60+C60</f>
        <v>1800000</v>
      </c>
      <c r="E60" s="18">
        <v>0</v>
      </c>
      <c r="F60" s="18">
        <v>0</v>
      </c>
      <c r="G60" s="18">
        <f>D60-E60</f>
        <v>1800000</v>
      </c>
    </row>
    <row r="61" spans="1:7" x14ac:dyDescent="0.25">
      <c r="A61" s="15" t="s">
        <v>64</v>
      </c>
      <c r="B61" s="18">
        <v>0</v>
      </c>
      <c r="C61" s="25">
        <v>0</v>
      </c>
      <c r="D61" s="18">
        <v>0</v>
      </c>
      <c r="E61" s="18">
        <v>0</v>
      </c>
      <c r="F61" s="18">
        <v>0</v>
      </c>
      <c r="G61" s="18">
        <f>D61-E61</f>
        <v>0</v>
      </c>
    </row>
    <row r="62" spans="1:7" x14ac:dyDescent="0.25">
      <c r="A62" s="13" t="s">
        <v>65</v>
      </c>
      <c r="B62" s="11">
        <f t="shared" ref="B62:G62" si="17">SUM(B63:B67,B69:B70)</f>
        <v>0</v>
      </c>
      <c r="C62" s="11">
        <f t="shared" si="17"/>
        <v>0</v>
      </c>
      <c r="D62" s="11">
        <f t="shared" si="17"/>
        <v>0</v>
      </c>
      <c r="E62" s="11">
        <f t="shared" si="17"/>
        <v>0</v>
      </c>
      <c r="F62" s="11">
        <f t="shared" si="17"/>
        <v>0</v>
      </c>
      <c r="G62" s="11">
        <f t="shared" si="17"/>
        <v>0</v>
      </c>
    </row>
    <row r="63" spans="1:7" x14ac:dyDescent="0.25">
      <c r="A63" s="15" t="s">
        <v>66</v>
      </c>
      <c r="B63" s="17">
        <v>0</v>
      </c>
      <c r="C63" s="17">
        <v>0</v>
      </c>
      <c r="D63" s="17">
        <f t="shared" ref="D63:D70" si="18">B63+C63</f>
        <v>0</v>
      </c>
      <c r="E63" s="17">
        <v>0</v>
      </c>
      <c r="F63" s="17">
        <v>0</v>
      </c>
      <c r="G63" s="18">
        <f>D63-E63</f>
        <v>0</v>
      </c>
    </row>
    <row r="64" spans="1:7" x14ac:dyDescent="0.25">
      <c r="A64" s="15" t="s">
        <v>67</v>
      </c>
      <c r="B64" s="17">
        <v>0</v>
      </c>
      <c r="C64" s="17">
        <v>0</v>
      </c>
      <c r="D64" s="17">
        <f t="shared" si="18"/>
        <v>0</v>
      </c>
      <c r="E64" s="17">
        <v>0</v>
      </c>
      <c r="F64" s="17">
        <v>0</v>
      </c>
      <c r="G64" s="18">
        <f t="shared" ref="G64:G70" si="19">D64-E64</f>
        <v>0</v>
      </c>
    </row>
    <row r="65" spans="1:7" x14ac:dyDescent="0.25">
      <c r="A65" s="15" t="s">
        <v>68</v>
      </c>
      <c r="B65" s="17">
        <v>0</v>
      </c>
      <c r="C65" s="17">
        <v>0</v>
      </c>
      <c r="D65" s="17">
        <f t="shared" si="18"/>
        <v>0</v>
      </c>
      <c r="E65" s="17">
        <v>0</v>
      </c>
      <c r="F65" s="17">
        <v>0</v>
      </c>
      <c r="G65" s="18">
        <f t="shared" si="19"/>
        <v>0</v>
      </c>
    </row>
    <row r="66" spans="1:7" x14ac:dyDescent="0.25">
      <c r="A66" s="15" t="s">
        <v>69</v>
      </c>
      <c r="B66" s="17">
        <v>0</v>
      </c>
      <c r="C66" s="17">
        <v>0</v>
      </c>
      <c r="D66" s="17">
        <f t="shared" si="18"/>
        <v>0</v>
      </c>
      <c r="E66" s="17">
        <v>0</v>
      </c>
      <c r="F66" s="17">
        <v>0</v>
      </c>
      <c r="G66" s="18">
        <f t="shared" si="19"/>
        <v>0</v>
      </c>
    </row>
    <row r="67" spans="1:7" x14ac:dyDescent="0.25">
      <c r="A67" s="15" t="s">
        <v>70</v>
      </c>
      <c r="B67" s="17">
        <v>0</v>
      </c>
      <c r="C67" s="17">
        <v>0</v>
      </c>
      <c r="D67" s="17">
        <f t="shared" si="18"/>
        <v>0</v>
      </c>
      <c r="E67" s="17">
        <v>0</v>
      </c>
      <c r="F67" s="17">
        <v>0</v>
      </c>
      <c r="G67" s="18">
        <f t="shared" si="19"/>
        <v>0</v>
      </c>
    </row>
    <row r="68" spans="1:7" x14ac:dyDescent="0.25">
      <c r="A68" s="15" t="s">
        <v>71</v>
      </c>
      <c r="B68" s="17">
        <v>0</v>
      </c>
      <c r="C68" s="17">
        <v>0</v>
      </c>
      <c r="D68" s="17">
        <f t="shared" si="18"/>
        <v>0</v>
      </c>
      <c r="E68" s="17">
        <v>0</v>
      </c>
      <c r="F68" s="17">
        <v>0</v>
      </c>
      <c r="G68" s="18">
        <f t="shared" si="19"/>
        <v>0</v>
      </c>
    </row>
    <row r="69" spans="1:7" x14ac:dyDescent="0.25">
      <c r="A69" s="15" t="s">
        <v>72</v>
      </c>
      <c r="B69" s="17">
        <v>0</v>
      </c>
      <c r="C69" s="17">
        <v>0</v>
      </c>
      <c r="D69" s="17">
        <f t="shared" si="18"/>
        <v>0</v>
      </c>
      <c r="E69" s="17">
        <v>0</v>
      </c>
      <c r="F69" s="17">
        <v>0</v>
      </c>
      <c r="G69" s="18">
        <f t="shared" si="19"/>
        <v>0</v>
      </c>
    </row>
    <row r="70" spans="1:7" x14ac:dyDescent="0.25">
      <c r="A70" s="15" t="s">
        <v>73</v>
      </c>
      <c r="B70" s="16">
        <v>0</v>
      </c>
      <c r="C70" s="16">
        <v>0</v>
      </c>
      <c r="D70" s="17">
        <f t="shared" si="18"/>
        <v>0</v>
      </c>
      <c r="E70" s="16">
        <v>0</v>
      </c>
      <c r="F70" s="16">
        <v>0</v>
      </c>
      <c r="G70" s="16">
        <f t="shared" si="19"/>
        <v>0</v>
      </c>
    </row>
    <row r="71" spans="1:7" x14ac:dyDescent="0.25">
      <c r="A71" s="13" t="s">
        <v>74</v>
      </c>
      <c r="B71" s="11">
        <f t="shared" ref="B71:G71" si="20">SUM(B72:B74)</f>
        <v>0</v>
      </c>
      <c r="C71" s="11">
        <f t="shared" si="20"/>
        <v>0</v>
      </c>
      <c r="D71" s="11">
        <f t="shared" si="20"/>
        <v>0</v>
      </c>
      <c r="E71" s="11">
        <f t="shared" si="20"/>
        <v>0</v>
      </c>
      <c r="F71" s="11">
        <f t="shared" si="20"/>
        <v>0</v>
      </c>
      <c r="G71" s="11">
        <f t="shared" si="20"/>
        <v>0</v>
      </c>
    </row>
    <row r="72" spans="1:7" x14ac:dyDescent="0.25">
      <c r="A72" s="15" t="s">
        <v>75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f>D72-E72</f>
        <v>0</v>
      </c>
    </row>
    <row r="73" spans="1:7" x14ac:dyDescent="0.25">
      <c r="A73" s="15" t="s">
        <v>76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f>D73-E73</f>
        <v>0</v>
      </c>
    </row>
    <row r="74" spans="1:7" x14ac:dyDescent="0.25">
      <c r="A74" s="15" t="s">
        <v>77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f>D74-E74</f>
        <v>0</v>
      </c>
    </row>
    <row r="75" spans="1:7" x14ac:dyDescent="0.25">
      <c r="A75" s="13" t="s">
        <v>78</v>
      </c>
      <c r="B75" s="11">
        <f t="shared" ref="B75:G75" si="21">SUM(B76:B82)</f>
        <v>0</v>
      </c>
      <c r="C75" s="11">
        <f t="shared" si="21"/>
        <v>0</v>
      </c>
      <c r="D75" s="11">
        <f t="shared" si="21"/>
        <v>0</v>
      </c>
      <c r="E75" s="11">
        <f t="shared" si="21"/>
        <v>0</v>
      </c>
      <c r="F75" s="11">
        <f t="shared" si="21"/>
        <v>0</v>
      </c>
      <c r="G75" s="11">
        <f t="shared" si="21"/>
        <v>0</v>
      </c>
    </row>
    <row r="76" spans="1:7" x14ac:dyDescent="0.25">
      <c r="A76" s="15" t="s">
        <v>79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f>D76-E76</f>
        <v>0</v>
      </c>
    </row>
    <row r="77" spans="1:7" x14ac:dyDescent="0.25">
      <c r="A77" s="15" t="s">
        <v>80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f t="shared" ref="G77:G82" si="22">D77-E77</f>
        <v>0</v>
      </c>
    </row>
    <row r="78" spans="1:7" x14ac:dyDescent="0.25">
      <c r="A78" s="15" t="s">
        <v>81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f t="shared" si="22"/>
        <v>0</v>
      </c>
    </row>
    <row r="79" spans="1:7" x14ac:dyDescent="0.25">
      <c r="A79" s="15" t="s">
        <v>82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f t="shared" si="22"/>
        <v>0</v>
      </c>
    </row>
    <row r="80" spans="1:7" x14ac:dyDescent="0.25">
      <c r="A80" s="15" t="s">
        <v>83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f t="shared" si="22"/>
        <v>0</v>
      </c>
    </row>
    <row r="81" spans="1:7" x14ac:dyDescent="0.25">
      <c r="A81" s="15" t="s">
        <v>84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f t="shared" si="22"/>
        <v>0</v>
      </c>
    </row>
    <row r="82" spans="1:7" x14ac:dyDescent="0.25">
      <c r="A82" s="15" t="s">
        <v>85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f t="shared" si="22"/>
        <v>0</v>
      </c>
    </row>
    <row r="83" spans="1:7" x14ac:dyDescent="0.25">
      <c r="A83" s="26"/>
      <c r="B83" s="18"/>
      <c r="C83" s="18"/>
      <c r="D83" s="18"/>
      <c r="E83" s="18"/>
      <c r="F83" s="18"/>
      <c r="G83" s="18"/>
    </row>
    <row r="84" spans="1:7" x14ac:dyDescent="0.25">
      <c r="A84" s="27" t="s">
        <v>86</v>
      </c>
      <c r="B84" s="11">
        <f t="shared" ref="B84:G84" si="23">SUM(B85,B93,B103,B113,B123,B133,B137,B146,B150)</f>
        <v>0</v>
      </c>
      <c r="C84" s="11">
        <f t="shared" si="23"/>
        <v>27040819.780000001</v>
      </c>
      <c r="D84" s="11">
        <f t="shared" si="23"/>
        <v>27040819.780000001</v>
      </c>
      <c r="E84" s="11">
        <f t="shared" si="23"/>
        <v>11988186</v>
      </c>
      <c r="F84" s="11">
        <f t="shared" si="23"/>
        <v>11988186</v>
      </c>
      <c r="G84" s="11">
        <f t="shared" si="23"/>
        <v>15052633.779999999</v>
      </c>
    </row>
    <row r="85" spans="1:7" x14ac:dyDescent="0.25">
      <c r="A85" s="13" t="s">
        <v>13</v>
      </c>
      <c r="B85" s="11">
        <f t="shared" ref="B85:G85" si="24">SUM(B86:B92)</f>
        <v>0</v>
      </c>
      <c r="C85" s="11">
        <f t="shared" si="24"/>
        <v>0</v>
      </c>
      <c r="D85" s="11">
        <f t="shared" si="24"/>
        <v>0</v>
      </c>
      <c r="E85" s="11">
        <f t="shared" si="24"/>
        <v>0</v>
      </c>
      <c r="F85" s="11">
        <f t="shared" si="24"/>
        <v>0</v>
      </c>
      <c r="G85" s="11">
        <f t="shared" si="24"/>
        <v>0</v>
      </c>
    </row>
    <row r="86" spans="1:7" x14ac:dyDescent="0.25">
      <c r="A86" s="15" t="s">
        <v>14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f>D86-E86</f>
        <v>0</v>
      </c>
    </row>
    <row r="87" spans="1:7" x14ac:dyDescent="0.25">
      <c r="A87" s="15" t="s">
        <v>15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f t="shared" ref="G87:G92" si="25">D87-E87</f>
        <v>0</v>
      </c>
    </row>
    <row r="88" spans="1:7" x14ac:dyDescent="0.25">
      <c r="A88" s="15" t="s">
        <v>16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f t="shared" si="25"/>
        <v>0</v>
      </c>
    </row>
    <row r="89" spans="1:7" x14ac:dyDescent="0.25">
      <c r="A89" s="15" t="s">
        <v>17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f t="shared" si="25"/>
        <v>0</v>
      </c>
    </row>
    <row r="90" spans="1:7" x14ac:dyDescent="0.25">
      <c r="A90" s="15" t="s">
        <v>18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f t="shared" si="25"/>
        <v>0</v>
      </c>
    </row>
    <row r="91" spans="1:7" x14ac:dyDescent="0.25">
      <c r="A91" s="15" t="s">
        <v>19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f t="shared" si="25"/>
        <v>0</v>
      </c>
    </row>
    <row r="92" spans="1:7" x14ac:dyDescent="0.25">
      <c r="A92" s="15" t="s">
        <v>20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f t="shared" si="25"/>
        <v>0</v>
      </c>
    </row>
    <row r="93" spans="1:7" x14ac:dyDescent="0.25">
      <c r="A93" s="13" t="s">
        <v>21</v>
      </c>
      <c r="B93" s="11">
        <f t="shared" ref="B93:G93" si="26">SUM(B94:B102)</f>
        <v>0</v>
      </c>
      <c r="C93" s="11">
        <f t="shared" si="26"/>
        <v>0</v>
      </c>
      <c r="D93" s="11">
        <f t="shared" si="26"/>
        <v>0</v>
      </c>
      <c r="E93" s="11">
        <f t="shared" si="26"/>
        <v>0</v>
      </c>
      <c r="F93" s="11">
        <f t="shared" si="26"/>
        <v>0</v>
      </c>
      <c r="G93" s="11">
        <f t="shared" si="26"/>
        <v>0</v>
      </c>
    </row>
    <row r="94" spans="1:7" x14ac:dyDescent="0.25">
      <c r="A94" s="15" t="s">
        <v>22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f>D94-E94</f>
        <v>0</v>
      </c>
    </row>
    <row r="95" spans="1:7" x14ac:dyDescent="0.25">
      <c r="A95" s="15" t="s">
        <v>23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f t="shared" ref="G95:G102" si="27">D95-E95</f>
        <v>0</v>
      </c>
    </row>
    <row r="96" spans="1:7" x14ac:dyDescent="0.25">
      <c r="A96" s="15" t="s">
        <v>24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f t="shared" si="27"/>
        <v>0</v>
      </c>
    </row>
    <row r="97" spans="1:7" x14ac:dyDescent="0.25">
      <c r="A97" s="15" t="s">
        <v>25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f t="shared" si="27"/>
        <v>0</v>
      </c>
    </row>
    <row r="98" spans="1:7" x14ac:dyDescent="0.25">
      <c r="A98" s="28" t="s">
        <v>26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f t="shared" si="27"/>
        <v>0</v>
      </c>
    </row>
    <row r="99" spans="1:7" x14ac:dyDescent="0.25">
      <c r="A99" s="15" t="s">
        <v>27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f t="shared" si="27"/>
        <v>0</v>
      </c>
    </row>
    <row r="100" spans="1:7" x14ac:dyDescent="0.25">
      <c r="A100" s="15" t="s">
        <v>28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f t="shared" si="27"/>
        <v>0</v>
      </c>
    </row>
    <row r="101" spans="1:7" x14ac:dyDescent="0.25">
      <c r="A101" s="15" t="s">
        <v>29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f t="shared" si="27"/>
        <v>0</v>
      </c>
    </row>
    <row r="102" spans="1:7" x14ac:dyDescent="0.25">
      <c r="A102" s="15" t="s">
        <v>30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f t="shared" si="27"/>
        <v>0</v>
      </c>
    </row>
    <row r="103" spans="1:7" x14ac:dyDescent="0.25">
      <c r="A103" s="13" t="s">
        <v>31</v>
      </c>
      <c r="B103" s="11">
        <f t="shared" ref="B103:G103" si="28">SUM(B104:B112)</f>
        <v>0</v>
      </c>
      <c r="C103" s="11">
        <f t="shared" si="28"/>
        <v>7308859.4199999999</v>
      </c>
      <c r="D103" s="11">
        <f t="shared" si="28"/>
        <v>7308859.4199999999</v>
      </c>
      <c r="E103" s="11">
        <f t="shared" si="28"/>
        <v>2188530.4900000002</v>
      </c>
      <c r="F103" s="11">
        <f t="shared" si="28"/>
        <v>2188530.4900000002</v>
      </c>
      <c r="G103" s="11">
        <f t="shared" si="28"/>
        <v>5120328.93</v>
      </c>
    </row>
    <row r="104" spans="1:7" x14ac:dyDescent="0.25">
      <c r="A104" s="15" t="s">
        <v>32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f>D104-E104</f>
        <v>0</v>
      </c>
    </row>
    <row r="105" spans="1:7" x14ac:dyDescent="0.25">
      <c r="A105" s="15" t="s">
        <v>33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f t="shared" ref="G105:G112" si="29">D105-E105</f>
        <v>0</v>
      </c>
    </row>
    <row r="106" spans="1:7" x14ac:dyDescent="0.25">
      <c r="A106" s="15" t="s">
        <v>34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f t="shared" si="29"/>
        <v>0</v>
      </c>
    </row>
    <row r="107" spans="1:7" x14ac:dyDescent="0.25">
      <c r="A107" s="15" t="s">
        <v>35</v>
      </c>
      <c r="B107" s="18">
        <v>0</v>
      </c>
      <c r="C107" s="18">
        <v>0</v>
      </c>
      <c r="D107" s="18">
        <f>B107+C107</f>
        <v>0</v>
      </c>
      <c r="E107" s="18">
        <v>0</v>
      </c>
      <c r="F107" s="18">
        <v>0</v>
      </c>
      <c r="G107" s="18">
        <f t="shared" si="29"/>
        <v>0</v>
      </c>
    </row>
    <row r="108" spans="1:7" x14ac:dyDescent="0.25">
      <c r="A108" s="15" t="s">
        <v>36</v>
      </c>
      <c r="B108" s="18">
        <v>0</v>
      </c>
      <c r="C108" s="22">
        <v>7308859.4199999999</v>
      </c>
      <c r="D108" s="17">
        <f>B108+C108</f>
        <v>7308859.4199999999</v>
      </c>
      <c r="E108" s="20">
        <v>2188530.4900000002</v>
      </c>
      <c r="F108" s="20">
        <v>2188530.4900000002</v>
      </c>
      <c r="G108" s="18">
        <f t="shared" si="29"/>
        <v>5120328.93</v>
      </c>
    </row>
    <row r="109" spans="1:7" x14ac:dyDescent="0.25">
      <c r="A109" s="15" t="s">
        <v>37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f t="shared" si="29"/>
        <v>0</v>
      </c>
    </row>
    <row r="110" spans="1:7" x14ac:dyDescent="0.25">
      <c r="A110" s="15" t="s">
        <v>38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f t="shared" si="29"/>
        <v>0</v>
      </c>
    </row>
    <row r="111" spans="1:7" x14ac:dyDescent="0.25">
      <c r="A111" s="15" t="s">
        <v>39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f t="shared" si="29"/>
        <v>0</v>
      </c>
    </row>
    <row r="112" spans="1:7" x14ac:dyDescent="0.25">
      <c r="A112" s="15" t="s">
        <v>40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f t="shared" si="29"/>
        <v>0</v>
      </c>
    </row>
    <row r="113" spans="1:7" x14ac:dyDescent="0.25">
      <c r="A113" s="13" t="s">
        <v>41</v>
      </c>
      <c r="B113" s="11">
        <f t="shared" ref="B113:G113" si="30">SUM(B114:B122)</f>
        <v>0</v>
      </c>
      <c r="C113" s="11">
        <f t="shared" si="30"/>
        <v>0</v>
      </c>
      <c r="D113" s="11">
        <f t="shared" si="30"/>
        <v>0</v>
      </c>
      <c r="E113" s="11">
        <f t="shared" si="30"/>
        <v>0</v>
      </c>
      <c r="F113" s="11">
        <f t="shared" si="30"/>
        <v>0</v>
      </c>
      <c r="G113" s="11">
        <f t="shared" si="30"/>
        <v>0</v>
      </c>
    </row>
    <row r="114" spans="1:7" x14ac:dyDescent="0.25">
      <c r="A114" s="15" t="s">
        <v>42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f>D114-E114</f>
        <v>0</v>
      </c>
    </row>
    <row r="115" spans="1:7" x14ac:dyDescent="0.25">
      <c r="A115" s="15" t="s">
        <v>43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f t="shared" ref="G115:G122" si="31">D115-E115</f>
        <v>0</v>
      </c>
    </row>
    <row r="116" spans="1:7" x14ac:dyDescent="0.25">
      <c r="A116" s="15" t="s">
        <v>44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f t="shared" si="31"/>
        <v>0</v>
      </c>
    </row>
    <row r="117" spans="1:7" x14ac:dyDescent="0.25">
      <c r="A117" s="15" t="s">
        <v>45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f t="shared" si="31"/>
        <v>0</v>
      </c>
    </row>
    <row r="118" spans="1:7" x14ac:dyDescent="0.25">
      <c r="A118" s="15" t="s">
        <v>46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f t="shared" si="31"/>
        <v>0</v>
      </c>
    </row>
    <row r="119" spans="1:7" x14ac:dyDescent="0.25">
      <c r="A119" s="15" t="s">
        <v>47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f t="shared" si="31"/>
        <v>0</v>
      </c>
    </row>
    <row r="120" spans="1:7" x14ac:dyDescent="0.25">
      <c r="A120" s="15" t="s">
        <v>48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f t="shared" si="31"/>
        <v>0</v>
      </c>
    </row>
    <row r="121" spans="1:7" x14ac:dyDescent="0.25">
      <c r="A121" s="15" t="s">
        <v>49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f t="shared" si="31"/>
        <v>0</v>
      </c>
    </row>
    <row r="122" spans="1:7" x14ac:dyDescent="0.25">
      <c r="A122" s="15" t="s">
        <v>50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f t="shared" si="31"/>
        <v>0</v>
      </c>
    </row>
    <row r="123" spans="1:7" x14ac:dyDescent="0.25">
      <c r="A123" s="13" t="s">
        <v>51</v>
      </c>
      <c r="B123" s="11">
        <f t="shared" ref="B123:G123" si="32">SUM(B124:B132)</f>
        <v>0</v>
      </c>
      <c r="C123" s="11">
        <f t="shared" si="32"/>
        <v>0</v>
      </c>
      <c r="D123" s="11">
        <f t="shared" si="32"/>
        <v>0</v>
      </c>
      <c r="E123" s="11">
        <f t="shared" si="32"/>
        <v>0</v>
      </c>
      <c r="F123" s="11">
        <f t="shared" si="32"/>
        <v>0</v>
      </c>
      <c r="G123" s="11">
        <f t="shared" si="32"/>
        <v>0</v>
      </c>
    </row>
    <row r="124" spans="1:7" x14ac:dyDescent="0.25">
      <c r="A124" s="15" t="s">
        <v>52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f>D124-E124</f>
        <v>0</v>
      </c>
    </row>
    <row r="125" spans="1:7" x14ac:dyDescent="0.25">
      <c r="A125" s="15" t="s">
        <v>53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f t="shared" ref="G125:G132" si="33">D125-E125</f>
        <v>0</v>
      </c>
    </row>
    <row r="126" spans="1:7" x14ac:dyDescent="0.25">
      <c r="A126" s="15" t="s">
        <v>54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f t="shared" si="33"/>
        <v>0</v>
      </c>
    </row>
    <row r="127" spans="1:7" x14ac:dyDescent="0.25">
      <c r="A127" s="15" t="s">
        <v>55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f t="shared" si="33"/>
        <v>0</v>
      </c>
    </row>
    <row r="128" spans="1:7" x14ac:dyDescent="0.25">
      <c r="A128" s="15" t="s">
        <v>56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f t="shared" si="33"/>
        <v>0</v>
      </c>
    </row>
    <row r="129" spans="1:7" x14ac:dyDescent="0.25">
      <c r="A129" s="15" t="s">
        <v>57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f t="shared" si="33"/>
        <v>0</v>
      </c>
    </row>
    <row r="130" spans="1:7" x14ac:dyDescent="0.25">
      <c r="A130" s="15" t="s">
        <v>58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f t="shared" si="33"/>
        <v>0</v>
      </c>
    </row>
    <row r="131" spans="1:7" x14ac:dyDescent="0.25">
      <c r="A131" s="15" t="s">
        <v>59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f t="shared" si="33"/>
        <v>0</v>
      </c>
    </row>
    <row r="132" spans="1:7" x14ac:dyDescent="0.25">
      <c r="A132" s="15" t="s">
        <v>60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f t="shared" si="33"/>
        <v>0</v>
      </c>
    </row>
    <row r="133" spans="1:7" x14ac:dyDescent="0.25">
      <c r="A133" s="13" t="s">
        <v>61</v>
      </c>
      <c r="B133" s="11">
        <f t="shared" ref="B133:G133" si="34">SUM(B134:B136)</f>
        <v>0</v>
      </c>
      <c r="C133" s="11">
        <f t="shared" si="34"/>
        <v>19731960.359999999</v>
      </c>
      <c r="D133" s="11">
        <f t="shared" si="34"/>
        <v>19731960.359999999</v>
      </c>
      <c r="E133" s="11">
        <f t="shared" si="34"/>
        <v>9799655.5099999998</v>
      </c>
      <c r="F133" s="11">
        <f t="shared" si="34"/>
        <v>9799655.5099999998</v>
      </c>
      <c r="G133" s="11">
        <f t="shared" si="34"/>
        <v>9932304.8499999996</v>
      </c>
    </row>
    <row r="134" spans="1:7" x14ac:dyDescent="0.25">
      <c r="A134" s="15" t="s">
        <v>62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f>D134-E134</f>
        <v>0</v>
      </c>
    </row>
    <row r="135" spans="1:7" x14ac:dyDescent="0.25">
      <c r="A135" s="15" t="s">
        <v>63</v>
      </c>
      <c r="B135" s="18">
        <v>0</v>
      </c>
      <c r="C135" s="22">
        <v>19731960.359999999</v>
      </c>
      <c r="D135" s="18">
        <f>B135+C135</f>
        <v>19731960.359999999</v>
      </c>
      <c r="E135" s="22">
        <v>9799655.5099999998</v>
      </c>
      <c r="F135" s="22">
        <v>9799655.5099999998</v>
      </c>
      <c r="G135" s="18">
        <f>D135-E135</f>
        <v>9932304.8499999996</v>
      </c>
    </row>
    <row r="136" spans="1:7" x14ac:dyDescent="0.25">
      <c r="A136" s="15" t="s">
        <v>64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f>D136-E136</f>
        <v>0</v>
      </c>
    </row>
    <row r="137" spans="1:7" x14ac:dyDescent="0.25">
      <c r="A137" s="13" t="s">
        <v>65</v>
      </c>
      <c r="B137" s="11">
        <f t="shared" ref="B137:G137" si="35">SUM(B138:B142,B144:B145)</f>
        <v>0</v>
      </c>
      <c r="C137" s="11">
        <f t="shared" si="35"/>
        <v>0</v>
      </c>
      <c r="D137" s="11">
        <f t="shared" si="35"/>
        <v>0</v>
      </c>
      <c r="E137" s="11">
        <f t="shared" si="35"/>
        <v>0</v>
      </c>
      <c r="F137" s="11">
        <f t="shared" si="35"/>
        <v>0</v>
      </c>
      <c r="G137" s="11">
        <f t="shared" si="35"/>
        <v>0</v>
      </c>
    </row>
    <row r="138" spans="1:7" x14ac:dyDescent="0.25">
      <c r="A138" s="15" t="s">
        <v>66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f>D138-E138</f>
        <v>0</v>
      </c>
    </row>
    <row r="139" spans="1:7" x14ac:dyDescent="0.25">
      <c r="A139" s="15" t="s">
        <v>67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f t="shared" ref="G139:G145" si="36">D139-E139</f>
        <v>0</v>
      </c>
    </row>
    <row r="140" spans="1:7" x14ac:dyDescent="0.25">
      <c r="A140" s="15" t="s">
        <v>68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f t="shared" si="36"/>
        <v>0</v>
      </c>
    </row>
    <row r="141" spans="1:7" x14ac:dyDescent="0.25">
      <c r="A141" s="15" t="s">
        <v>69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f t="shared" si="36"/>
        <v>0</v>
      </c>
    </row>
    <row r="142" spans="1:7" x14ac:dyDescent="0.25">
      <c r="A142" s="15" t="s">
        <v>70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f t="shared" si="36"/>
        <v>0</v>
      </c>
    </row>
    <row r="143" spans="1:7" x14ac:dyDescent="0.25">
      <c r="A143" s="15" t="s">
        <v>71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f t="shared" si="36"/>
        <v>0</v>
      </c>
    </row>
    <row r="144" spans="1:7" x14ac:dyDescent="0.25">
      <c r="A144" s="15" t="s">
        <v>72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f t="shared" si="36"/>
        <v>0</v>
      </c>
    </row>
    <row r="145" spans="1:7" x14ac:dyDescent="0.25">
      <c r="A145" s="15" t="s">
        <v>73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f t="shared" si="36"/>
        <v>0</v>
      </c>
    </row>
    <row r="146" spans="1:7" x14ac:dyDescent="0.25">
      <c r="A146" s="13" t="s">
        <v>74</v>
      </c>
      <c r="B146" s="11">
        <f t="shared" ref="B146:G146" si="37">SUM(B147:B149)</f>
        <v>0</v>
      </c>
      <c r="C146" s="11">
        <f t="shared" si="37"/>
        <v>0</v>
      </c>
      <c r="D146" s="11">
        <f t="shared" si="37"/>
        <v>0</v>
      </c>
      <c r="E146" s="11">
        <f t="shared" si="37"/>
        <v>0</v>
      </c>
      <c r="F146" s="11">
        <f t="shared" si="37"/>
        <v>0</v>
      </c>
      <c r="G146" s="11">
        <f t="shared" si="37"/>
        <v>0</v>
      </c>
    </row>
    <row r="147" spans="1:7" x14ac:dyDescent="0.25">
      <c r="A147" s="15" t="s">
        <v>75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f>D147-E147</f>
        <v>0</v>
      </c>
    </row>
    <row r="148" spans="1:7" x14ac:dyDescent="0.25">
      <c r="A148" s="15" t="s">
        <v>76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f>D148-E148</f>
        <v>0</v>
      </c>
    </row>
    <row r="149" spans="1:7" x14ac:dyDescent="0.25">
      <c r="A149" s="15" t="s">
        <v>77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f>D149-E149</f>
        <v>0</v>
      </c>
    </row>
    <row r="150" spans="1:7" x14ac:dyDescent="0.25">
      <c r="A150" s="13" t="s">
        <v>78</v>
      </c>
      <c r="B150" s="11">
        <f t="shared" ref="B150:G150" si="38">SUM(B151:B157)</f>
        <v>0</v>
      </c>
      <c r="C150" s="11">
        <f t="shared" si="38"/>
        <v>0</v>
      </c>
      <c r="D150" s="11">
        <f t="shared" si="38"/>
        <v>0</v>
      </c>
      <c r="E150" s="11">
        <f t="shared" si="38"/>
        <v>0</v>
      </c>
      <c r="F150" s="11">
        <f t="shared" si="38"/>
        <v>0</v>
      </c>
      <c r="G150" s="11">
        <f t="shared" si="38"/>
        <v>0</v>
      </c>
    </row>
    <row r="151" spans="1:7" x14ac:dyDescent="0.25">
      <c r="A151" s="15" t="s">
        <v>79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f>D151-E151</f>
        <v>0</v>
      </c>
    </row>
    <row r="152" spans="1:7" x14ac:dyDescent="0.25">
      <c r="A152" s="15" t="s">
        <v>80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f t="shared" ref="G152:G157" si="39">D152-E152</f>
        <v>0</v>
      </c>
    </row>
    <row r="153" spans="1:7" x14ac:dyDescent="0.25">
      <c r="A153" s="15" t="s">
        <v>81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f t="shared" si="39"/>
        <v>0</v>
      </c>
    </row>
    <row r="154" spans="1:7" x14ac:dyDescent="0.25">
      <c r="A154" s="28" t="s">
        <v>82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f t="shared" si="39"/>
        <v>0</v>
      </c>
    </row>
    <row r="155" spans="1:7" x14ac:dyDescent="0.25">
      <c r="A155" s="15" t="s">
        <v>83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f t="shared" si="39"/>
        <v>0</v>
      </c>
    </row>
    <row r="156" spans="1:7" x14ac:dyDescent="0.25">
      <c r="A156" s="15" t="s">
        <v>84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f t="shared" si="39"/>
        <v>0</v>
      </c>
    </row>
    <row r="157" spans="1:7" x14ac:dyDescent="0.25">
      <c r="A157" s="15" t="s">
        <v>85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f t="shared" si="39"/>
        <v>0</v>
      </c>
    </row>
    <row r="158" spans="1:7" x14ac:dyDescent="0.25">
      <c r="A158" s="29"/>
      <c r="B158" s="30"/>
      <c r="C158" s="30"/>
      <c r="D158" s="30"/>
      <c r="E158" s="30"/>
      <c r="F158" s="30"/>
      <c r="G158" s="30"/>
    </row>
    <row r="159" spans="1:7" x14ac:dyDescent="0.25">
      <c r="A159" s="31" t="s">
        <v>87</v>
      </c>
      <c r="B159" s="32">
        <f t="shared" ref="B159:G159" si="40">B9+B84</f>
        <v>1171231213.3</v>
      </c>
      <c r="C159" s="32">
        <f t="shared" si="40"/>
        <v>178526845.97999999</v>
      </c>
      <c r="D159" s="32">
        <f t="shared" si="40"/>
        <v>1349758059.2799997</v>
      </c>
      <c r="E159" s="32">
        <f t="shared" si="40"/>
        <v>519346070.18000001</v>
      </c>
      <c r="F159" s="32">
        <f t="shared" si="40"/>
        <v>516628124.71999997</v>
      </c>
      <c r="G159" s="32">
        <f t="shared" si="40"/>
        <v>830411989.10000002</v>
      </c>
    </row>
    <row r="160" spans="1:7" x14ac:dyDescent="0.25">
      <c r="A160" s="33"/>
      <c r="B160" s="34"/>
      <c r="C160" s="34"/>
      <c r="D160" s="34"/>
      <c r="E160" s="34"/>
      <c r="F160" s="34"/>
      <c r="G160" s="34"/>
    </row>
    <row r="161" spans="1:6" x14ac:dyDescent="0.25">
      <c r="B161" s="35">
        <f>+B159-'[1]Formato 5'!B70</f>
        <v>0</v>
      </c>
      <c r="E161" s="35">
        <f>+E159-'[1]Formato 4'!C13</f>
        <v>0</v>
      </c>
      <c r="F161" s="35">
        <f>+F159-'[1]Formato 4'!D13</f>
        <v>0</v>
      </c>
    </row>
    <row r="162" spans="1:6" x14ac:dyDescent="0.25">
      <c r="A162" s="36" t="s">
        <v>88</v>
      </c>
      <c r="B162" s="37"/>
      <c r="C162" s="38"/>
      <c r="D162" s="38"/>
    </row>
  </sheetData>
  <protectedRanges>
    <protectedRange sqref="B9:G9 B84" name="Rango1_2"/>
    <protectedRange sqref="C84:G84" name="Rango1_2_1"/>
  </protectedRanges>
  <mergeCells count="4">
    <mergeCell ref="A1:G1"/>
    <mergeCell ref="A7:A8"/>
    <mergeCell ref="B7:F7"/>
    <mergeCell ref="G7:G8"/>
  </mergeCell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2026-07-16T21:25:18Z</dcterms:created>
  <dcterms:modified xsi:type="dcterms:W3CDTF">2026-07-16T21:25:53Z</dcterms:modified>
</cp:coreProperties>
</file>