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0BB39773-48B2-41A6-84CF-5B80BE68B2E7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6A" sheetId="1" r:id="rId1"/>
  </sheets>
  <externalReferences>
    <externalReference r:id="rId2"/>
    <externalReference r:id="rId3"/>
  </externalReferences>
  <definedNames>
    <definedName name="_xlnm.Print_Area" localSheetId="0">F6A!$A$1:$G$160</definedName>
    <definedName name="_xlnm.Print_Titles" localSheetId="0">F6A!$2:$8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F150" i="1"/>
  <c r="E150" i="1"/>
  <c r="D150" i="1"/>
  <c r="C150" i="1"/>
  <c r="B150" i="1"/>
  <c r="G149" i="1"/>
  <c r="G148" i="1"/>
  <c r="G147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D135" i="1"/>
  <c r="G135" i="1" s="1"/>
  <c r="G134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F113" i="1"/>
  <c r="E113" i="1"/>
  <c r="D113" i="1"/>
  <c r="C113" i="1"/>
  <c r="B113" i="1"/>
  <c r="G112" i="1"/>
  <c r="G111" i="1"/>
  <c r="G110" i="1"/>
  <c r="G109" i="1"/>
  <c r="D108" i="1"/>
  <c r="G108" i="1" s="1"/>
  <c r="D107" i="1"/>
  <c r="G107" i="1" s="1"/>
  <c r="G106" i="1"/>
  <c r="G105" i="1"/>
  <c r="G104" i="1"/>
  <c r="F103" i="1"/>
  <c r="E103" i="1"/>
  <c r="C103" i="1"/>
  <c r="B103" i="1"/>
  <c r="G102" i="1"/>
  <c r="G101" i="1"/>
  <c r="G100" i="1"/>
  <c r="G99" i="1"/>
  <c r="G98" i="1"/>
  <c r="G97" i="1"/>
  <c r="G96" i="1"/>
  <c r="G95" i="1"/>
  <c r="G94" i="1"/>
  <c r="G93" i="1" s="1"/>
  <c r="F93" i="1"/>
  <c r="E93" i="1"/>
  <c r="D93" i="1"/>
  <c r="C93" i="1"/>
  <c r="B93" i="1"/>
  <c r="G92" i="1"/>
  <c r="G91" i="1"/>
  <c r="G90" i="1"/>
  <c r="G89" i="1"/>
  <c r="G88" i="1"/>
  <c r="G87" i="1"/>
  <c r="G86" i="1"/>
  <c r="F85" i="1"/>
  <c r="E85" i="1"/>
  <c r="E84" i="1" s="1"/>
  <c r="D85" i="1"/>
  <c r="C85" i="1"/>
  <c r="C84" i="1" s="1"/>
  <c r="B85" i="1"/>
  <c r="G82" i="1"/>
  <c r="G81" i="1"/>
  <c r="G80" i="1"/>
  <c r="G79" i="1"/>
  <c r="G78" i="1"/>
  <c r="G77" i="1"/>
  <c r="G76" i="1"/>
  <c r="F75" i="1"/>
  <c r="E75" i="1"/>
  <c r="D75" i="1"/>
  <c r="C75" i="1"/>
  <c r="B75" i="1"/>
  <c r="G74" i="1"/>
  <c r="G73" i="1"/>
  <c r="G71" i="1" s="1"/>
  <c r="G72" i="1"/>
  <c r="F71" i="1"/>
  <c r="E71" i="1"/>
  <c r="D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D62" i="1" s="1"/>
  <c r="G63" i="1"/>
  <c r="D63" i="1"/>
  <c r="F62" i="1"/>
  <c r="E62" i="1"/>
  <c r="C62" i="1"/>
  <c r="B62" i="1"/>
  <c r="G61" i="1"/>
  <c r="G60" i="1"/>
  <c r="G59" i="1"/>
  <c r="F58" i="1"/>
  <c r="E58" i="1"/>
  <c r="D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D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9" i="1" s="1"/>
  <c r="E10" i="1"/>
  <c r="C10" i="1"/>
  <c r="B10" i="1"/>
  <c r="B9" i="1" s="1"/>
  <c r="A5" i="1"/>
  <c r="A2" i="1"/>
  <c r="G58" i="1" l="1"/>
  <c r="C9" i="1"/>
  <c r="C159" i="1" s="1"/>
  <c r="G64" i="1"/>
  <c r="G62" i="1" s="1"/>
  <c r="G85" i="1"/>
  <c r="G146" i="1"/>
  <c r="D48" i="1"/>
  <c r="D10" i="1"/>
  <c r="D18" i="1"/>
  <c r="D38" i="1"/>
  <c r="G103" i="1"/>
  <c r="G123" i="1"/>
  <c r="G150" i="1"/>
  <c r="E9" i="1"/>
  <c r="E159" i="1" s="1"/>
  <c r="E161" i="1" s="1"/>
  <c r="G75" i="1"/>
  <c r="B84" i="1"/>
  <c r="B159" i="1" s="1"/>
  <c r="F84" i="1"/>
  <c r="F159" i="1" s="1"/>
  <c r="F161" i="1" s="1"/>
  <c r="G113" i="1"/>
  <c r="G133" i="1"/>
  <c r="G28" i="1"/>
  <c r="G48" i="1"/>
  <c r="G10" i="1"/>
  <c r="G18" i="1"/>
  <c r="G38" i="1"/>
  <c r="G84" i="1"/>
  <c r="D103" i="1"/>
  <c r="D84" i="1" s="1"/>
  <c r="D9" i="1" l="1"/>
  <c r="D159" i="1" s="1"/>
  <c r="G9" i="1"/>
  <c r="G159" i="1"/>
  <c r="B161" i="1"/>
</calcChain>
</file>

<file path=xl/sharedStrings.xml><?xml version="1.0" encoding="utf-8"?>
<sst xmlns="http://schemas.openxmlformats.org/spreadsheetml/2006/main" count="283" uniqueCount="210">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</sst>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_(* #,##0.00_);_(* \(#,##0.00\);_(* &quot;-&quot;??_);_(@_)"/>
    <numFmt numFmtId="166" formatCode="_-* #,##0_-;\-* #,##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4" fontId="1" fillId="0" borderId="4" xfId="0" applyNumberFormat="1" applyFont="1" applyBorder="1" applyAlignment="1" applyProtection="1">
      <alignment horizontal="right" vertical="top"/>
      <protection locked="0"/>
    </xf>
    <xf numFmtId="164" fontId="7" fillId="3" borderId="4" xfId="3" applyNumberFormat="1" applyFont="1" applyFill="1" applyBorder="1" applyAlignment="1" applyProtection="1">
      <alignment vertical="center"/>
      <protection locked="0"/>
    </xf>
    <xf numFmtId="4" fontId="0" fillId="0" borderId="4" xfId="0" applyNumberFormat="1" applyBorder="1" applyAlignment="1" applyProtection="1">
      <alignment horizontal="right" vertical="top"/>
      <protection locked="0"/>
    </xf>
    <xf numFmtId="164" fontId="0" fillId="3" borderId="4" xfId="3" applyNumberFormat="1" applyFont="1" applyFill="1" applyBorder="1" applyAlignment="1" applyProtection="1">
      <alignment vertical="center"/>
      <protection locked="0"/>
    </xf>
    <xf numFmtId="164" fontId="7" fillId="3" borderId="4" xfId="4" applyNumberFormat="1" applyFont="1" applyFill="1" applyBorder="1" applyAlignment="1" applyProtection="1">
      <alignment vertical="center"/>
      <protection locked="0"/>
    </xf>
    <xf numFmtId="164" fontId="0" fillId="3" borderId="4" xfId="4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0" fontId="0" fillId="0" borderId="5" xfId="0" applyBorder="1"/>
    <xf numFmtId="166" fontId="8" fillId="3" borderId="0" xfId="0" applyNumberFormat="1" applyFont="1" applyFill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3" borderId="4" xfId="3" applyNumberFormat="1" applyFont="1" applyFill="1" applyBorder="1" applyAlignment="1" applyProtection="1">
      <alignment vertical="center"/>
      <protection locked="0"/>
    </xf>
  </cellXfs>
  <cellStyles count="6">
    <cellStyle name="Millares 8" xfId="3" xr:uid="{815F1E5B-491F-4E86-9716-D802842F2390}"/>
    <cellStyle name="Millares 9" xfId="4" xr:uid="{5FC78BF9-0110-4C22-806E-7AA17CC617CA}"/>
    <cellStyle name="Normal" xfId="0" builtinId="0"/>
    <cellStyle name="Normal 2" xfId="2" xr:uid="{00000000-0005-0000-0000-000002000000}"/>
    <cellStyle name="Normal 2 2" xfId="5" xr:uid="{2C8F76F8-2101-4272-B9A4-5D8C5F582CEF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PRIMER%20TRIMESTRE/0361_IDF_%20LEY%20DISCIPLINA%20FINANCIERA%20Primer%20Trimestr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SEGUNDO%20TRIMESTRE/0361_IDF_%20LEY%20DISCIPLINA%20FINANCIERA%20Segundo%20Trimestre%202025%20corregido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Marzo de 2025</v>
          </cell>
        </row>
      </sheetData>
      <sheetData sheetId="3">
        <row r="13">
          <cell r="C13">
            <v>224035519.38</v>
          </cell>
          <cell r="D13">
            <v>221021383.09999999</v>
          </cell>
        </row>
      </sheetData>
      <sheetData sheetId="4">
        <row r="70">
          <cell r="B70">
            <v>1157226773.74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30 de Junio de 2025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tabSelected="1" zoomScale="85" zoomScaleNormal="85" workbookViewId="0">
      <selection activeCell="A165" sqref="A165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44" t="s">
        <v>0</v>
      </c>
      <c r="B1" s="45"/>
      <c r="C1" s="45"/>
      <c r="D1" s="45"/>
      <c r="E1" s="45"/>
      <c r="F1" s="45"/>
      <c r="G1" s="45"/>
    </row>
    <row r="2" spans="1:8">
      <c r="A2" s="31" t="str">
        <f>'[2]Formato 1'!A2</f>
        <v xml:space="preserve"> SISTEMA AVANZADO DE BACHILLERATO Y EDUCACION SUPERIOR EN EL ESTADO DE GTO.</v>
      </c>
      <c r="B2" s="31"/>
      <c r="C2" s="31"/>
      <c r="D2" s="31"/>
      <c r="E2" s="31"/>
      <c r="F2" s="31"/>
      <c r="G2" s="31"/>
    </row>
    <row r="3" spans="1:8">
      <c r="A3" s="32" t="s">
        <v>1</v>
      </c>
      <c r="B3" s="32"/>
      <c r="C3" s="32"/>
      <c r="D3" s="32"/>
      <c r="E3" s="32"/>
      <c r="F3" s="32"/>
      <c r="G3" s="32"/>
    </row>
    <row r="4" spans="1:8">
      <c r="A4" s="32" t="s">
        <v>2</v>
      </c>
      <c r="B4" s="32"/>
      <c r="C4" s="32"/>
      <c r="D4" s="32"/>
      <c r="E4" s="32"/>
      <c r="F4" s="32"/>
      <c r="G4" s="32"/>
    </row>
    <row r="5" spans="1:8">
      <c r="A5" s="32" t="str">
        <f>'[2]Formato 3'!A4</f>
        <v>del 01 de Enero al 30 de Junio de 2025</v>
      </c>
      <c r="B5" s="32"/>
      <c r="C5" s="32"/>
      <c r="D5" s="32"/>
      <c r="E5" s="32"/>
      <c r="F5" s="32"/>
      <c r="G5" s="32"/>
    </row>
    <row r="6" spans="1:8">
      <c r="A6" s="33" t="s">
        <v>3</v>
      </c>
      <c r="B6" s="33"/>
      <c r="C6" s="33"/>
      <c r="D6" s="33"/>
      <c r="E6" s="33"/>
      <c r="F6" s="33"/>
      <c r="G6" s="33"/>
    </row>
    <row r="7" spans="1:8">
      <c r="A7" s="46" t="s">
        <v>4</v>
      </c>
      <c r="B7" s="46" t="s">
        <v>5</v>
      </c>
      <c r="C7" s="46"/>
      <c r="D7" s="46"/>
      <c r="E7" s="46"/>
      <c r="F7" s="46"/>
      <c r="G7" s="47" t="s">
        <v>6</v>
      </c>
    </row>
    <row r="8" spans="1:8" ht="30">
      <c r="A8" s="46"/>
      <c r="B8" s="30" t="s">
        <v>7</v>
      </c>
      <c r="C8" s="30" t="s">
        <v>8</v>
      </c>
      <c r="D8" s="30" t="s">
        <v>9</v>
      </c>
      <c r="E8" s="30" t="s">
        <v>10</v>
      </c>
      <c r="F8" s="30" t="s">
        <v>11</v>
      </c>
      <c r="G8" s="46"/>
    </row>
    <row r="9" spans="1:8">
      <c r="A9" s="5" t="s">
        <v>12</v>
      </c>
      <c r="B9" s="34">
        <f t="shared" ref="B9:G9" si="0">SUM(B10,B18,B28,B38,B48,B58,B62,B71,B75)</f>
        <v>1157226773.7400002</v>
      </c>
      <c r="C9" s="34">
        <f t="shared" si="0"/>
        <v>114339281.25999999</v>
      </c>
      <c r="D9" s="34">
        <f t="shared" si="0"/>
        <v>1271566055</v>
      </c>
      <c r="E9" s="34">
        <f t="shared" si="0"/>
        <v>463110122.29999995</v>
      </c>
      <c r="F9" s="34">
        <f t="shared" si="0"/>
        <v>461440081.32999992</v>
      </c>
      <c r="G9" s="34">
        <f t="shared" si="0"/>
        <v>808455932.69999993</v>
      </c>
    </row>
    <row r="10" spans="1:8">
      <c r="A10" s="6" t="s">
        <v>13</v>
      </c>
      <c r="B10" s="48">
        <f>SUM(B11:B17)</f>
        <v>937170775.11000001</v>
      </c>
      <c r="C10" s="48">
        <f t="shared" ref="C10:G10" si="1">SUM(C11:C17)</f>
        <v>-3.7252902984619141E-9</v>
      </c>
      <c r="D10" s="48">
        <f t="shared" si="1"/>
        <v>937170775.11000001</v>
      </c>
      <c r="E10" s="48">
        <f t="shared" si="1"/>
        <v>401144901.10999995</v>
      </c>
      <c r="F10" s="48">
        <f t="shared" si="1"/>
        <v>401145066.54999995</v>
      </c>
      <c r="G10" s="34">
        <f t="shared" si="1"/>
        <v>536025873.99999994</v>
      </c>
    </row>
    <row r="11" spans="1:8">
      <c r="A11" s="7" t="s">
        <v>14</v>
      </c>
      <c r="B11" s="35">
        <v>586902924</v>
      </c>
      <c r="C11" s="35">
        <v>13842058</v>
      </c>
      <c r="D11" s="37">
        <f>B11+C11</f>
        <v>600744982</v>
      </c>
      <c r="E11" s="35">
        <v>289553790.10000002</v>
      </c>
      <c r="F11" s="35">
        <v>289553955.54000002</v>
      </c>
      <c r="G11" s="36">
        <f>D11-E11</f>
        <v>311191191.89999998</v>
      </c>
      <c r="H11" s="10" t="s">
        <v>88</v>
      </c>
    </row>
    <row r="12" spans="1:8">
      <c r="A12" s="7" t="s">
        <v>15</v>
      </c>
      <c r="B12" s="35">
        <v>360000</v>
      </c>
      <c r="C12" s="35">
        <v>0</v>
      </c>
      <c r="D12" s="37">
        <f t="shared" ref="D12:D17" si="2">B12+C12</f>
        <v>360000</v>
      </c>
      <c r="E12" s="35">
        <v>0</v>
      </c>
      <c r="F12" s="35">
        <v>0</v>
      </c>
      <c r="G12" s="36">
        <f t="shared" ref="G12:G17" si="3">D12-E12</f>
        <v>360000</v>
      </c>
      <c r="H12" s="10" t="s">
        <v>89</v>
      </c>
    </row>
    <row r="13" spans="1:8">
      <c r="A13" s="7" t="s">
        <v>16</v>
      </c>
      <c r="B13" s="35">
        <v>77999579.739999995</v>
      </c>
      <c r="C13" s="35">
        <v>2322084.79</v>
      </c>
      <c r="D13" s="37">
        <f t="shared" si="2"/>
        <v>80321664.530000001</v>
      </c>
      <c r="E13" s="35">
        <v>884872.84</v>
      </c>
      <c r="F13" s="35">
        <v>884872.84</v>
      </c>
      <c r="G13" s="36">
        <f t="shared" si="3"/>
        <v>79436791.689999998</v>
      </c>
      <c r="H13" s="10" t="s">
        <v>90</v>
      </c>
    </row>
    <row r="14" spans="1:8">
      <c r="A14" s="7" t="s">
        <v>17</v>
      </c>
      <c r="B14" s="35">
        <v>159016908.03999999</v>
      </c>
      <c r="C14" s="35">
        <v>7890543.5599999996</v>
      </c>
      <c r="D14" s="37">
        <f t="shared" si="2"/>
        <v>166907451.59999999</v>
      </c>
      <c r="E14" s="35">
        <v>74311024.019999996</v>
      </c>
      <c r="F14" s="35">
        <v>74311024.019999996</v>
      </c>
      <c r="G14" s="36">
        <f t="shared" si="3"/>
        <v>92596427.579999998</v>
      </c>
      <c r="H14" s="10" t="s">
        <v>91</v>
      </c>
    </row>
    <row r="15" spans="1:8">
      <c r="A15" s="7" t="s">
        <v>18</v>
      </c>
      <c r="B15" s="35">
        <v>87252142.870000005</v>
      </c>
      <c r="C15" s="35">
        <v>1584534.11</v>
      </c>
      <c r="D15" s="37">
        <f t="shared" si="2"/>
        <v>88836676.980000004</v>
      </c>
      <c r="E15" s="35">
        <v>36395214.149999999</v>
      </c>
      <c r="F15" s="35">
        <v>36395214.149999999</v>
      </c>
      <c r="G15" s="36">
        <f t="shared" si="3"/>
        <v>52441462.830000006</v>
      </c>
      <c r="H15" s="10" t="s">
        <v>92</v>
      </c>
    </row>
    <row r="16" spans="1:8">
      <c r="A16" s="7" t="s">
        <v>19</v>
      </c>
      <c r="B16" s="35">
        <v>25639220.460000001</v>
      </c>
      <c r="C16" s="35">
        <v>-25639220.460000001</v>
      </c>
      <c r="D16" s="37">
        <f t="shared" si="2"/>
        <v>0</v>
      </c>
      <c r="E16" s="35">
        <v>0</v>
      </c>
      <c r="F16" s="35">
        <v>0</v>
      </c>
      <c r="G16" s="36">
        <f t="shared" si="3"/>
        <v>0</v>
      </c>
      <c r="H16" s="10" t="s">
        <v>93</v>
      </c>
    </row>
    <row r="17" spans="1:8">
      <c r="A17" s="7" t="s">
        <v>20</v>
      </c>
      <c r="B17" s="37">
        <v>0</v>
      </c>
      <c r="C17" s="37">
        <v>0</v>
      </c>
      <c r="D17" s="37">
        <f t="shared" si="2"/>
        <v>0</v>
      </c>
      <c r="E17" s="37">
        <v>0</v>
      </c>
      <c r="F17" s="37">
        <v>0</v>
      </c>
      <c r="G17" s="36">
        <f t="shared" si="3"/>
        <v>0</v>
      </c>
      <c r="H17" s="10" t="s">
        <v>94</v>
      </c>
    </row>
    <row r="18" spans="1:8">
      <c r="A18" s="6" t="s">
        <v>21</v>
      </c>
      <c r="B18" s="34">
        <f t="shared" ref="B18:G18" si="4">SUM(B19:B27)</f>
        <v>26820490.82</v>
      </c>
      <c r="C18" s="34">
        <f t="shared" si="4"/>
        <v>3325173.17</v>
      </c>
      <c r="D18" s="34">
        <f t="shared" si="4"/>
        <v>30145663.989999998</v>
      </c>
      <c r="E18" s="34">
        <f t="shared" si="4"/>
        <v>2702516.5</v>
      </c>
      <c r="F18" s="34">
        <f t="shared" si="4"/>
        <v>2702516.5</v>
      </c>
      <c r="G18" s="34">
        <f t="shared" si="4"/>
        <v>27443147.490000002</v>
      </c>
    </row>
    <row r="19" spans="1:8">
      <c r="A19" s="7" t="s">
        <v>22</v>
      </c>
      <c r="B19" s="35">
        <v>4216070.17</v>
      </c>
      <c r="C19" s="38">
        <v>1603037.76</v>
      </c>
      <c r="D19" s="37">
        <f t="shared" ref="D19:D27" si="5">B19+C19</f>
        <v>5819107.9299999997</v>
      </c>
      <c r="E19" s="35">
        <v>94908.89</v>
      </c>
      <c r="F19" s="35">
        <v>94908.89</v>
      </c>
      <c r="G19" s="36">
        <f>D19-E19</f>
        <v>5724199.04</v>
      </c>
      <c r="H19" s="11" t="s">
        <v>95</v>
      </c>
    </row>
    <row r="20" spans="1:8">
      <c r="A20" s="7" t="s">
        <v>23</v>
      </c>
      <c r="B20" s="35">
        <v>4735103.58</v>
      </c>
      <c r="C20" s="38">
        <v>-413729</v>
      </c>
      <c r="D20" s="37">
        <f t="shared" si="5"/>
        <v>4321374.58</v>
      </c>
      <c r="E20" s="35">
        <v>614026.21</v>
      </c>
      <c r="F20" s="35">
        <v>614026.21</v>
      </c>
      <c r="G20" s="36">
        <f t="shared" ref="G20:G27" si="6">D20-E20</f>
        <v>3707348.37</v>
      </c>
      <c r="H20" s="11" t="s">
        <v>96</v>
      </c>
    </row>
    <row r="21" spans="1:8">
      <c r="A21" s="7" t="s">
        <v>24</v>
      </c>
      <c r="B21" s="35">
        <v>892000</v>
      </c>
      <c r="C21" s="38">
        <v>25005</v>
      </c>
      <c r="D21" s="37">
        <f t="shared" si="5"/>
        <v>917005</v>
      </c>
      <c r="E21" s="35">
        <v>499.98</v>
      </c>
      <c r="F21" s="35">
        <v>499.98</v>
      </c>
      <c r="G21" s="36">
        <f t="shared" si="6"/>
        <v>916505.02</v>
      </c>
      <c r="H21" s="11" t="s">
        <v>97</v>
      </c>
    </row>
    <row r="22" spans="1:8">
      <c r="A22" s="7" t="s">
        <v>25</v>
      </c>
      <c r="B22" s="35">
        <v>2304850</v>
      </c>
      <c r="C22" s="38">
        <v>695592.39</v>
      </c>
      <c r="D22" s="37">
        <f t="shared" si="5"/>
        <v>3000442.39</v>
      </c>
      <c r="E22" s="35">
        <v>94662.11</v>
      </c>
      <c r="F22" s="35">
        <v>94662.11</v>
      </c>
      <c r="G22" s="36">
        <f t="shared" si="6"/>
        <v>2905780.2800000003</v>
      </c>
      <c r="H22" s="11" t="s">
        <v>98</v>
      </c>
    </row>
    <row r="23" spans="1:8">
      <c r="A23" s="7" t="s">
        <v>26</v>
      </c>
      <c r="B23" s="35">
        <v>1962702.2</v>
      </c>
      <c r="C23" s="38">
        <v>177069.85</v>
      </c>
      <c r="D23" s="37">
        <f t="shared" si="5"/>
        <v>2139772.0499999998</v>
      </c>
      <c r="E23" s="35">
        <v>94434.04</v>
      </c>
      <c r="F23" s="35">
        <v>94434.04</v>
      </c>
      <c r="G23" s="36">
        <f t="shared" si="6"/>
        <v>2045338.0099999998</v>
      </c>
      <c r="H23" s="11" t="s">
        <v>99</v>
      </c>
    </row>
    <row r="24" spans="1:8">
      <c r="A24" s="7" t="s">
        <v>27</v>
      </c>
      <c r="B24" s="35">
        <v>4451412.6500000004</v>
      </c>
      <c r="C24" s="38">
        <v>0</v>
      </c>
      <c r="D24" s="37">
        <f t="shared" si="5"/>
        <v>4451412.6500000004</v>
      </c>
      <c r="E24" s="35">
        <v>1341050.1200000001</v>
      </c>
      <c r="F24" s="35">
        <v>1341050.1200000001</v>
      </c>
      <c r="G24" s="36">
        <f t="shared" si="6"/>
        <v>3110362.5300000003</v>
      </c>
      <c r="H24" s="11" t="s">
        <v>100</v>
      </c>
    </row>
    <row r="25" spans="1:8">
      <c r="A25" s="7" t="s">
        <v>28</v>
      </c>
      <c r="B25" s="35">
        <v>5519300</v>
      </c>
      <c r="C25" s="38">
        <v>717932.01</v>
      </c>
      <c r="D25" s="37">
        <f t="shared" si="5"/>
        <v>6237232.0099999998</v>
      </c>
      <c r="E25" s="35">
        <v>255171.87</v>
      </c>
      <c r="F25" s="35">
        <v>255171.87</v>
      </c>
      <c r="G25" s="36">
        <f t="shared" si="6"/>
        <v>5982060.1399999997</v>
      </c>
      <c r="H25" s="11" t="s">
        <v>101</v>
      </c>
    </row>
    <row r="26" spans="1:8">
      <c r="A26" s="7" t="s">
        <v>29</v>
      </c>
      <c r="B26" s="37">
        <v>0</v>
      </c>
      <c r="C26" s="39">
        <v>0</v>
      </c>
      <c r="D26" s="37">
        <f t="shared" si="5"/>
        <v>0</v>
      </c>
      <c r="E26" s="37">
        <v>0</v>
      </c>
      <c r="F26" s="37">
        <v>0</v>
      </c>
      <c r="G26" s="36">
        <f t="shared" si="6"/>
        <v>0</v>
      </c>
      <c r="H26" s="11" t="s">
        <v>102</v>
      </c>
    </row>
    <row r="27" spans="1:8">
      <c r="A27" s="7" t="s">
        <v>30</v>
      </c>
      <c r="B27" s="35">
        <v>2739052.22</v>
      </c>
      <c r="C27" s="38">
        <v>520265.16</v>
      </c>
      <c r="D27" s="37">
        <f t="shared" si="5"/>
        <v>3259317.3800000004</v>
      </c>
      <c r="E27" s="35">
        <v>207763.28</v>
      </c>
      <c r="F27" s="35">
        <v>207763.28</v>
      </c>
      <c r="G27" s="36">
        <f t="shared" si="6"/>
        <v>3051554.1000000006</v>
      </c>
      <c r="H27" s="11" t="s">
        <v>103</v>
      </c>
    </row>
    <row r="28" spans="1:8">
      <c r="A28" s="6" t="s">
        <v>31</v>
      </c>
      <c r="B28" s="34">
        <f t="shared" ref="B28:G28" si="7">SUM(B29:B37)</f>
        <v>151645741.41</v>
      </c>
      <c r="C28" s="34">
        <f t="shared" si="7"/>
        <v>58500252.420000002</v>
      </c>
      <c r="D28" s="34">
        <f t="shared" si="7"/>
        <v>210145993.82999998</v>
      </c>
      <c r="E28" s="34">
        <f t="shared" si="7"/>
        <v>41287529.920000002</v>
      </c>
      <c r="F28" s="34">
        <f t="shared" si="7"/>
        <v>39617323.510000005</v>
      </c>
      <c r="G28" s="34">
        <f t="shared" si="7"/>
        <v>168858463.91</v>
      </c>
    </row>
    <row r="29" spans="1:8">
      <c r="A29" s="7" t="s">
        <v>32</v>
      </c>
      <c r="B29" s="35">
        <v>10973567.029999999</v>
      </c>
      <c r="C29" s="38">
        <v>4242556.3</v>
      </c>
      <c r="D29" s="37">
        <f t="shared" ref="D29:D37" si="8">B29+C29</f>
        <v>15216123.329999998</v>
      </c>
      <c r="E29" s="35">
        <v>3233042.83</v>
      </c>
      <c r="F29" s="35">
        <v>3233042.83</v>
      </c>
      <c r="G29" s="36">
        <f>D29-E29</f>
        <v>11983080.499999998</v>
      </c>
      <c r="H29" s="12" t="s">
        <v>104</v>
      </c>
    </row>
    <row r="30" spans="1:8">
      <c r="A30" s="7" t="s">
        <v>33</v>
      </c>
      <c r="B30" s="35">
        <v>20472841.210000001</v>
      </c>
      <c r="C30" s="38">
        <v>1526641.11</v>
      </c>
      <c r="D30" s="37">
        <f t="shared" si="8"/>
        <v>21999482.32</v>
      </c>
      <c r="E30" s="35">
        <v>4152770.06</v>
      </c>
      <c r="F30" s="35">
        <v>3676135.66</v>
      </c>
      <c r="G30" s="36">
        <f t="shared" ref="G30:G37" si="9">D30-E30</f>
        <v>17846712.260000002</v>
      </c>
      <c r="H30" s="12" t="s">
        <v>105</v>
      </c>
    </row>
    <row r="31" spans="1:8">
      <c r="A31" s="7" t="s">
        <v>34</v>
      </c>
      <c r="B31" s="35">
        <v>41608669.130000003</v>
      </c>
      <c r="C31" s="38">
        <v>12941612.220000001</v>
      </c>
      <c r="D31" s="37">
        <f t="shared" si="8"/>
        <v>54550281.350000001</v>
      </c>
      <c r="E31" s="35">
        <v>6648745.9199999999</v>
      </c>
      <c r="F31" s="35">
        <v>6037545.9199999999</v>
      </c>
      <c r="G31" s="36">
        <f t="shared" si="9"/>
        <v>47901535.43</v>
      </c>
      <c r="H31" s="12" t="s">
        <v>106</v>
      </c>
    </row>
    <row r="32" spans="1:8">
      <c r="A32" s="7" t="s">
        <v>35</v>
      </c>
      <c r="B32" s="35">
        <v>5780905</v>
      </c>
      <c r="C32" s="38">
        <v>900000</v>
      </c>
      <c r="D32" s="37">
        <f t="shared" si="8"/>
        <v>6680905</v>
      </c>
      <c r="E32" s="35">
        <v>1758719.6</v>
      </c>
      <c r="F32" s="35">
        <v>1758719.6</v>
      </c>
      <c r="G32" s="36">
        <f t="shared" si="9"/>
        <v>4922185.4000000004</v>
      </c>
      <c r="H32" s="12" t="s">
        <v>107</v>
      </c>
    </row>
    <row r="33" spans="1:8">
      <c r="A33" s="7" t="s">
        <v>36</v>
      </c>
      <c r="B33" s="35">
        <v>27573299.23</v>
      </c>
      <c r="C33" s="38">
        <v>35579100.68</v>
      </c>
      <c r="D33" s="37">
        <f t="shared" si="8"/>
        <v>63152399.909999996</v>
      </c>
      <c r="E33" s="35">
        <v>7447642.2400000002</v>
      </c>
      <c r="F33" s="35">
        <v>7370330.2300000004</v>
      </c>
      <c r="G33" s="36">
        <f t="shared" si="9"/>
        <v>55704757.669999994</v>
      </c>
      <c r="H33" s="12" t="s">
        <v>108</v>
      </c>
    </row>
    <row r="34" spans="1:8">
      <c r="A34" s="7" t="s">
        <v>37</v>
      </c>
      <c r="B34" s="35">
        <v>2799492.71</v>
      </c>
      <c r="C34" s="38">
        <v>1201990.6000000001</v>
      </c>
      <c r="D34" s="37">
        <f t="shared" si="8"/>
        <v>4001483.31</v>
      </c>
      <c r="E34" s="35">
        <v>1672682.82</v>
      </c>
      <c r="F34" s="35">
        <v>1672682.82</v>
      </c>
      <c r="G34" s="36">
        <f t="shared" si="9"/>
        <v>2328800.4900000002</v>
      </c>
      <c r="H34" s="12" t="s">
        <v>109</v>
      </c>
    </row>
    <row r="35" spans="1:8">
      <c r="A35" s="7" t="s">
        <v>38</v>
      </c>
      <c r="B35" s="35">
        <v>3239072.25</v>
      </c>
      <c r="C35" s="38">
        <v>1466700</v>
      </c>
      <c r="D35" s="37">
        <f t="shared" si="8"/>
        <v>4705772.25</v>
      </c>
      <c r="E35" s="35">
        <v>595121</v>
      </c>
      <c r="F35" s="35">
        <v>595121</v>
      </c>
      <c r="G35" s="36">
        <f t="shared" si="9"/>
        <v>4110651.25</v>
      </c>
      <c r="H35" s="12" t="s">
        <v>110</v>
      </c>
    </row>
    <row r="36" spans="1:8">
      <c r="A36" s="7" t="s">
        <v>39</v>
      </c>
      <c r="B36" s="35">
        <v>10095372.33</v>
      </c>
      <c r="C36" s="38">
        <v>3015110.39</v>
      </c>
      <c r="D36" s="37">
        <f t="shared" si="8"/>
        <v>13110482.720000001</v>
      </c>
      <c r="E36" s="35">
        <v>4544597.62</v>
      </c>
      <c r="F36" s="35">
        <v>4039537.62</v>
      </c>
      <c r="G36" s="36">
        <f t="shared" si="9"/>
        <v>8565885.1000000015</v>
      </c>
      <c r="H36" s="12" t="s">
        <v>111</v>
      </c>
    </row>
    <row r="37" spans="1:8">
      <c r="A37" s="7" t="s">
        <v>40</v>
      </c>
      <c r="B37" s="35">
        <v>29102522.52</v>
      </c>
      <c r="C37" s="38">
        <v>-2373458.88</v>
      </c>
      <c r="D37" s="37">
        <f t="shared" si="8"/>
        <v>26729063.640000001</v>
      </c>
      <c r="E37" s="35">
        <v>11234207.83</v>
      </c>
      <c r="F37" s="35">
        <v>11234207.83</v>
      </c>
      <c r="G37" s="36">
        <f t="shared" si="9"/>
        <v>15494855.810000001</v>
      </c>
      <c r="H37" s="12" t="s">
        <v>112</v>
      </c>
    </row>
    <row r="38" spans="1:8">
      <c r="A38" s="6" t="s">
        <v>41</v>
      </c>
      <c r="B38" s="34">
        <f t="shared" ref="B38:G38" si="10">SUM(B39:B47)</f>
        <v>10051600</v>
      </c>
      <c r="C38" s="34">
        <f t="shared" si="10"/>
        <v>3348477.04</v>
      </c>
      <c r="D38" s="34">
        <f t="shared" si="10"/>
        <v>13400077.039999999</v>
      </c>
      <c r="E38" s="34">
        <f t="shared" si="10"/>
        <v>3861359.34</v>
      </c>
      <c r="F38" s="34">
        <f t="shared" si="10"/>
        <v>3861359.34</v>
      </c>
      <c r="G38" s="34">
        <f t="shared" si="10"/>
        <v>9538717.6999999993</v>
      </c>
    </row>
    <row r="39" spans="1:8">
      <c r="A39" s="7" t="s">
        <v>42</v>
      </c>
      <c r="B39" s="37">
        <v>0</v>
      </c>
      <c r="C39" s="39">
        <v>0</v>
      </c>
      <c r="D39" s="37">
        <f t="shared" ref="D39:D47" si="11">B39+C39</f>
        <v>0</v>
      </c>
      <c r="E39" s="37">
        <v>0</v>
      </c>
      <c r="F39" s="37">
        <v>0</v>
      </c>
      <c r="G39" s="36">
        <f>D39-E39</f>
        <v>0</v>
      </c>
      <c r="H39" s="13" t="s">
        <v>113</v>
      </c>
    </row>
    <row r="40" spans="1:8">
      <c r="A40" s="7" t="s">
        <v>43</v>
      </c>
      <c r="B40" s="35">
        <v>0</v>
      </c>
      <c r="C40" s="38">
        <v>0</v>
      </c>
      <c r="D40" s="37">
        <f t="shared" si="11"/>
        <v>0</v>
      </c>
      <c r="E40" s="35">
        <v>0</v>
      </c>
      <c r="F40" s="35">
        <v>0</v>
      </c>
      <c r="G40" s="36">
        <f t="shared" ref="G40:G47" si="12">D40-E40</f>
        <v>0</v>
      </c>
      <c r="H40" s="13" t="s">
        <v>114</v>
      </c>
    </row>
    <row r="41" spans="1:8">
      <c r="A41" s="7" t="s">
        <v>44</v>
      </c>
      <c r="B41" s="37">
        <v>0</v>
      </c>
      <c r="C41" s="39">
        <v>0</v>
      </c>
      <c r="D41" s="37">
        <f t="shared" si="11"/>
        <v>0</v>
      </c>
      <c r="E41" s="37">
        <v>0</v>
      </c>
      <c r="F41" s="37">
        <v>0</v>
      </c>
      <c r="G41" s="36">
        <f t="shared" si="12"/>
        <v>0</v>
      </c>
      <c r="H41" s="13" t="s">
        <v>115</v>
      </c>
    </row>
    <row r="42" spans="1:8">
      <c r="A42" s="7" t="s">
        <v>45</v>
      </c>
      <c r="B42" s="35">
        <v>10051600</v>
      </c>
      <c r="C42" s="38">
        <v>3348477.04</v>
      </c>
      <c r="D42" s="37">
        <f t="shared" si="11"/>
        <v>13400077.039999999</v>
      </c>
      <c r="E42" s="35">
        <v>3861359.34</v>
      </c>
      <c r="F42" s="35">
        <v>3861359.34</v>
      </c>
      <c r="G42" s="36">
        <f t="shared" si="12"/>
        <v>9538717.6999999993</v>
      </c>
      <c r="H42" s="13" t="s">
        <v>116</v>
      </c>
    </row>
    <row r="43" spans="1:8">
      <c r="A43" s="7" t="s">
        <v>46</v>
      </c>
      <c r="B43" s="37">
        <v>0</v>
      </c>
      <c r="C43" s="39">
        <v>0</v>
      </c>
      <c r="D43" s="37">
        <f t="shared" si="11"/>
        <v>0</v>
      </c>
      <c r="E43" s="37">
        <v>0</v>
      </c>
      <c r="F43" s="37">
        <v>0</v>
      </c>
      <c r="G43" s="36">
        <f t="shared" si="12"/>
        <v>0</v>
      </c>
      <c r="H43" s="13" t="s">
        <v>117</v>
      </c>
    </row>
    <row r="44" spans="1:8">
      <c r="A44" s="7" t="s">
        <v>47</v>
      </c>
      <c r="B44" s="37">
        <v>0</v>
      </c>
      <c r="C44" s="39">
        <v>0</v>
      </c>
      <c r="D44" s="37">
        <f t="shared" si="11"/>
        <v>0</v>
      </c>
      <c r="E44" s="37">
        <v>0</v>
      </c>
      <c r="F44" s="37">
        <v>0</v>
      </c>
      <c r="G44" s="36">
        <f t="shared" si="12"/>
        <v>0</v>
      </c>
      <c r="H44" s="13" t="s">
        <v>118</v>
      </c>
    </row>
    <row r="45" spans="1:8">
      <c r="A45" s="7" t="s">
        <v>48</v>
      </c>
      <c r="B45" s="37">
        <v>0</v>
      </c>
      <c r="C45" s="39">
        <v>0</v>
      </c>
      <c r="D45" s="37">
        <f t="shared" si="11"/>
        <v>0</v>
      </c>
      <c r="E45" s="37">
        <v>0</v>
      </c>
      <c r="F45" s="37">
        <v>0</v>
      </c>
      <c r="G45" s="36">
        <f t="shared" si="12"/>
        <v>0</v>
      </c>
      <c r="H45" s="14"/>
    </row>
    <row r="46" spans="1:8">
      <c r="A46" s="7" t="s">
        <v>49</v>
      </c>
      <c r="B46" s="37">
        <v>0</v>
      </c>
      <c r="C46" s="39">
        <v>0</v>
      </c>
      <c r="D46" s="37">
        <f t="shared" si="11"/>
        <v>0</v>
      </c>
      <c r="E46" s="37">
        <v>0</v>
      </c>
      <c r="F46" s="37">
        <v>0</v>
      </c>
      <c r="G46" s="36">
        <f t="shared" si="12"/>
        <v>0</v>
      </c>
      <c r="H46" s="14"/>
    </row>
    <row r="47" spans="1:8">
      <c r="A47" s="7" t="s">
        <v>50</v>
      </c>
      <c r="B47" s="37">
        <v>0</v>
      </c>
      <c r="C47" s="39">
        <v>0</v>
      </c>
      <c r="D47" s="37">
        <f t="shared" si="11"/>
        <v>0</v>
      </c>
      <c r="E47" s="37">
        <v>0</v>
      </c>
      <c r="F47" s="37">
        <v>0</v>
      </c>
      <c r="G47" s="36">
        <f t="shared" si="12"/>
        <v>0</v>
      </c>
      <c r="H47" s="13" t="s">
        <v>119</v>
      </c>
    </row>
    <row r="48" spans="1:8">
      <c r="A48" s="6" t="s">
        <v>51</v>
      </c>
      <c r="B48" s="34">
        <f t="shared" ref="B48:G48" si="13">SUM(B49:B57)</f>
        <v>31538166.400000002</v>
      </c>
      <c r="C48" s="34">
        <f t="shared" si="13"/>
        <v>49165378.629999995</v>
      </c>
      <c r="D48" s="34">
        <f t="shared" si="13"/>
        <v>80703545.030000001</v>
      </c>
      <c r="E48" s="34">
        <f t="shared" si="13"/>
        <v>14113815.43</v>
      </c>
      <c r="F48" s="34">
        <f t="shared" si="13"/>
        <v>14113815.43</v>
      </c>
      <c r="G48" s="34">
        <f t="shared" si="13"/>
        <v>66589729.599999994</v>
      </c>
    </row>
    <row r="49" spans="1:8">
      <c r="A49" s="7" t="s">
        <v>52</v>
      </c>
      <c r="B49" s="35">
        <v>24690732.670000002</v>
      </c>
      <c r="C49" s="38">
        <v>29111788.66</v>
      </c>
      <c r="D49" s="37">
        <f t="shared" ref="D49:D57" si="14">B49+C49</f>
        <v>53802521.329999998</v>
      </c>
      <c r="E49" s="35">
        <v>9708828.75</v>
      </c>
      <c r="F49" s="35">
        <v>9708828.75</v>
      </c>
      <c r="G49" s="36">
        <f>D49-E49</f>
        <v>44093692.579999998</v>
      </c>
      <c r="H49" s="15" t="s">
        <v>120</v>
      </c>
    </row>
    <row r="50" spans="1:8">
      <c r="A50" s="7" t="s">
        <v>53</v>
      </c>
      <c r="B50" s="35">
        <v>4180206.8</v>
      </c>
      <c r="C50" s="38">
        <v>11768863.42</v>
      </c>
      <c r="D50" s="37">
        <f t="shared" si="14"/>
        <v>15949070.219999999</v>
      </c>
      <c r="E50" s="35">
        <v>3561019.68</v>
      </c>
      <c r="F50" s="35">
        <v>3561019.68</v>
      </c>
      <c r="G50" s="36">
        <f t="shared" ref="G50:G57" si="15">D50-E50</f>
        <v>12388050.539999999</v>
      </c>
      <c r="H50" s="15" t="s">
        <v>121</v>
      </c>
    </row>
    <row r="51" spans="1:8">
      <c r="A51" s="7" t="s">
        <v>54</v>
      </c>
      <c r="B51" s="35">
        <v>1324000</v>
      </c>
      <c r="C51" s="38">
        <v>307756</v>
      </c>
      <c r="D51" s="37">
        <f t="shared" si="14"/>
        <v>1631756</v>
      </c>
      <c r="E51" s="35">
        <v>497467</v>
      </c>
      <c r="F51" s="35">
        <v>497467</v>
      </c>
      <c r="G51" s="36">
        <f t="shared" si="15"/>
        <v>1134289</v>
      </c>
      <c r="H51" s="15" t="s">
        <v>122</v>
      </c>
    </row>
    <row r="52" spans="1:8">
      <c r="A52" s="7" t="s">
        <v>55</v>
      </c>
      <c r="B52" s="35">
        <v>0</v>
      </c>
      <c r="C52" s="38">
        <v>5450000</v>
      </c>
      <c r="D52" s="37">
        <f t="shared" si="14"/>
        <v>5450000</v>
      </c>
      <c r="E52" s="35">
        <v>0</v>
      </c>
      <c r="F52" s="35">
        <v>0</v>
      </c>
      <c r="G52" s="36">
        <f t="shared" si="15"/>
        <v>5450000</v>
      </c>
      <c r="H52" s="15" t="s">
        <v>123</v>
      </c>
    </row>
    <row r="53" spans="1:8">
      <c r="A53" s="7" t="s">
        <v>56</v>
      </c>
      <c r="B53" s="37">
        <v>0</v>
      </c>
      <c r="C53" s="39">
        <v>0</v>
      </c>
      <c r="D53" s="37">
        <f t="shared" si="14"/>
        <v>0</v>
      </c>
      <c r="E53" s="37">
        <v>0</v>
      </c>
      <c r="F53" s="37">
        <v>0</v>
      </c>
      <c r="G53" s="36">
        <f t="shared" si="15"/>
        <v>0</v>
      </c>
      <c r="H53" s="15" t="s">
        <v>124</v>
      </c>
    </row>
    <row r="54" spans="1:8">
      <c r="A54" s="7" t="s">
        <v>57</v>
      </c>
      <c r="B54" s="35">
        <v>1343226.93</v>
      </c>
      <c r="C54" s="38">
        <v>2526970.5499999998</v>
      </c>
      <c r="D54" s="37">
        <f t="shared" si="14"/>
        <v>3870197.4799999995</v>
      </c>
      <c r="E54" s="35">
        <v>346500</v>
      </c>
      <c r="F54" s="35">
        <v>346500</v>
      </c>
      <c r="G54" s="36">
        <f t="shared" si="15"/>
        <v>3523697.4799999995</v>
      </c>
      <c r="H54" s="15" t="s">
        <v>125</v>
      </c>
    </row>
    <row r="55" spans="1:8">
      <c r="A55" s="7" t="s">
        <v>58</v>
      </c>
      <c r="B55" s="37">
        <v>0</v>
      </c>
      <c r="C55" s="39">
        <v>0</v>
      </c>
      <c r="D55" s="37">
        <f t="shared" si="14"/>
        <v>0</v>
      </c>
      <c r="E55" s="37">
        <v>0</v>
      </c>
      <c r="F55" s="37">
        <v>0</v>
      </c>
      <c r="G55" s="36">
        <f t="shared" si="15"/>
        <v>0</v>
      </c>
      <c r="H55" s="15" t="s">
        <v>126</v>
      </c>
    </row>
    <row r="56" spans="1:8">
      <c r="A56" s="7" t="s">
        <v>59</v>
      </c>
      <c r="B56" s="37">
        <v>0</v>
      </c>
      <c r="C56" s="39">
        <v>0</v>
      </c>
      <c r="D56" s="37">
        <f t="shared" si="14"/>
        <v>0</v>
      </c>
      <c r="E56" s="37">
        <v>0</v>
      </c>
      <c r="F56" s="37">
        <v>0</v>
      </c>
      <c r="G56" s="36">
        <f t="shared" si="15"/>
        <v>0</v>
      </c>
      <c r="H56" s="15" t="s">
        <v>127</v>
      </c>
    </row>
    <row r="57" spans="1:8">
      <c r="A57" s="7" t="s">
        <v>60</v>
      </c>
      <c r="B57" s="37">
        <v>0</v>
      </c>
      <c r="C57" s="39">
        <v>0</v>
      </c>
      <c r="D57" s="37">
        <f t="shared" si="14"/>
        <v>0</v>
      </c>
      <c r="E57" s="37">
        <v>0</v>
      </c>
      <c r="F57" s="37">
        <v>0</v>
      </c>
      <c r="G57" s="36">
        <f t="shared" si="15"/>
        <v>0</v>
      </c>
      <c r="H57" s="15" t="s">
        <v>128</v>
      </c>
    </row>
    <row r="58" spans="1:8">
      <c r="A58" s="6" t="s">
        <v>61</v>
      </c>
      <c r="B58" s="34">
        <f t="shared" ref="B58:G58" si="16">SUM(B59:B61)</f>
        <v>0</v>
      </c>
      <c r="C58" s="34">
        <f t="shared" si="16"/>
        <v>0</v>
      </c>
      <c r="D58" s="34">
        <f t="shared" si="16"/>
        <v>0</v>
      </c>
      <c r="E58" s="34">
        <f t="shared" si="16"/>
        <v>0</v>
      </c>
      <c r="F58" s="34">
        <f t="shared" si="16"/>
        <v>0</v>
      </c>
      <c r="G58" s="34">
        <f t="shared" si="16"/>
        <v>0</v>
      </c>
    </row>
    <row r="59" spans="1:8">
      <c r="A59" s="7" t="s">
        <v>62</v>
      </c>
      <c r="B59" s="36">
        <v>0</v>
      </c>
      <c r="C59" s="37">
        <v>0</v>
      </c>
      <c r="D59" s="36">
        <v>0</v>
      </c>
      <c r="E59" s="36">
        <v>0</v>
      </c>
      <c r="F59" s="36">
        <v>0</v>
      </c>
      <c r="G59" s="36">
        <f>D59-E59</f>
        <v>0</v>
      </c>
      <c r="H59" s="16" t="s">
        <v>129</v>
      </c>
    </row>
    <row r="60" spans="1:8">
      <c r="A60" s="7" t="s">
        <v>63</v>
      </c>
      <c r="B60" s="36">
        <v>0</v>
      </c>
      <c r="C60" s="37">
        <v>0</v>
      </c>
      <c r="D60" s="36">
        <v>0</v>
      </c>
      <c r="E60" s="36">
        <v>0</v>
      </c>
      <c r="F60" s="36">
        <v>0</v>
      </c>
      <c r="G60" s="36">
        <f t="shared" ref="G60:G61" si="17">D60-E60</f>
        <v>0</v>
      </c>
      <c r="H60" s="16" t="s">
        <v>130</v>
      </c>
    </row>
    <row r="61" spans="1:8">
      <c r="A61" s="7" t="s">
        <v>64</v>
      </c>
      <c r="B61" s="36">
        <v>0</v>
      </c>
      <c r="C61" s="37">
        <v>0</v>
      </c>
      <c r="D61" s="36">
        <v>0</v>
      </c>
      <c r="E61" s="36">
        <v>0</v>
      </c>
      <c r="F61" s="36">
        <v>0</v>
      </c>
      <c r="G61" s="36">
        <f t="shared" si="17"/>
        <v>0</v>
      </c>
      <c r="H61" s="16" t="s">
        <v>131</v>
      </c>
    </row>
    <row r="62" spans="1:8">
      <c r="A62" s="6" t="s">
        <v>65</v>
      </c>
      <c r="B62" s="34">
        <f t="shared" ref="B62:G62" si="18">SUM(B63:B67,B69:B70)</f>
        <v>0</v>
      </c>
      <c r="C62" s="34">
        <f t="shared" si="18"/>
        <v>0</v>
      </c>
      <c r="D62" s="34">
        <f t="shared" si="18"/>
        <v>0</v>
      </c>
      <c r="E62" s="34">
        <f t="shared" si="18"/>
        <v>0</v>
      </c>
      <c r="F62" s="34">
        <f t="shared" si="18"/>
        <v>0</v>
      </c>
      <c r="G62" s="34">
        <f t="shared" si="18"/>
        <v>0</v>
      </c>
    </row>
    <row r="63" spans="1:8">
      <c r="A63" s="7" t="s">
        <v>66</v>
      </c>
      <c r="B63" s="37">
        <v>0</v>
      </c>
      <c r="C63" s="37">
        <v>0</v>
      </c>
      <c r="D63" s="37">
        <f t="shared" ref="D63:D70" si="19">B63+C63</f>
        <v>0</v>
      </c>
      <c r="E63" s="37">
        <v>0</v>
      </c>
      <c r="F63" s="37">
        <v>0</v>
      </c>
      <c r="G63" s="36">
        <f>D63-E63</f>
        <v>0</v>
      </c>
      <c r="H63" s="17" t="s">
        <v>132</v>
      </c>
    </row>
    <row r="64" spans="1:8">
      <c r="A64" s="7" t="s">
        <v>67</v>
      </c>
      <c r="B64" s="37">
        <v>0</v>
      </c>
      <c r="C64" s="37">
        <v>0</v>
      </c>
      <c r="D64" s="37">
        <f t="shared" si="19"/>
        <v>0</v>
      </c>
      <c r="E64" s="37">
        <v>0</v>
      </c>
      <c r="F64" s="37">
        <v>0</v>
      </c>
      <c r="G64" s="36">
        <f t="shared" ref="G64:G70" si="20">D64-E64</f>
        <v>0</v>
      </c>
      <c r="H64" s="17" t="s">
        <v>133</v>
      </c>
    </row>
    <row r="65" spans="1:8">
      <c r="A65" s="7" t="s">
        <v>68</v>
      </c>
      <c r="B65" s="37">
        <v>0</v>
      </c>
      <c r="C65" s="37">
        <v>0</v>
      </c>
      <c r="D65" s="37">
        <f t="shared" si="19"/>
        <v>0</v>
      </c>
      <c r="E65" s="37">
        <v>0</v>
      </c>
      <c r="F65" s="37">
        <v>0</v>
      </c>
      <c r="G65" s="36">
        <f t="shared" si="20"/>
        <v>0</v>
      </c>
      <c r="H65" s="17" t="s">
        <v>134</v>
      </c>
    </row>
    <row r="66" spans="1:8">
      <c r="A66" s="7" t="s">
        <v>69</v>
      </c>
      <c r="B66" s="37">
        <v>0</v>
      </c>
      <c r="C66" s="37">
        <v>0</v>
      </c>
      <c r="D66" s="37">
        <f t="shared" si="19"/>
        <v>0</v>
      </c>
      <c r="E66" s="37">
        <v>0</v>
      </c>
      <c r="F66" s="37">
        <v>0</v>
      </c>
      <c r="G66" s="36">
        <f t="shared" si="20"/>
        <v>0</v>
      </c>
      <c r="H66" s="17" t="s">
        <v>135</v>
      </c>
    </row>
    <row r="67" spans="1:8">
      <c r="A67" s="7" t="s">
        <v>70</v>
      </c>
      <c r="B67" s="37">
        <v>0</v>
      </c>
      <c r="C67" s="37">
        <v>0</v>
      </c>
      <c r="D67" s="37">
        <f t="shared" si="19"/>
        <v>0</v>
      </c>
      <c r="E67" s="37">
        <v>0</v>
      </c>
      <c r="F67" s="37">
        <v>0</v>
      </c>
      <c r="G67" s="36">
        <f t="shared" si="20"/>
        <v>0</v>
      </c>
      <c r="H67" s="17" t="s">
        <v>136</v>
      </c>
    </row>
    <row r="68" spans="1:8">
      <c r="A68" s="7" t="s">
        <v>71</v>
      </c>
      <c r="B68" s="37">
        <v>0</v>
      </c>
      <c r="C68" s="37">
        <v>0</v>
      </c>
      <c r="D68" s="37">
        <f t="shared" si="19"/>
        <v>0</v>
      </c>
      <c r="E68" s="37">
        <v>0</v>
      </c>
      <c r="F68" s="37">
        <v>0</v>
      </c>
      <c r="G68" s="36">
        <f t="shared" si="20"/>
        <v>0</v>
      </c>
      <c r="H68" s="17"/>
    </row>
    <row r="69" spans="1:8">
      <c r="A69" s="7" t="s">
        <v>72</v>
      </c>
      <c r="B69" s="37">
        <v>0</v>
      </c>
      <c r="C69" s="37">
        <v>0</v>
      </c>
      <c r="D69" s="37">
        <f t="shared" si="19"/>
        <v>0</v>
      </c>
      <c r="E69" s="37">
        <v>0</v>
      </c>
      <c r="F69" s="37">
        <v>0</v>
      </c>
      <c r="G69" s="36">
        <f t="shared" si="20"/>
        <v>0</v>
      </c>
      <c r="H69" s="17" t="s">
        <v>137</v>
      </c>
    </row>
    <row r="70" spans="1:8">
      <c r="A70" s="7" t="s">
        <v>73</v>
      </c>
      <c r="B70" s="35">
        <v>0</v>
      </c>
      <c r="C70" s="35">
        <v>0</v>
      </c>
      <c r="D70" s="37">
        <f t="shared" si="19"/>
        <v>0</v>
      </c>
      <c r="E70" s="35">
        <v>0</v>
      </c>
      <c r="F70" s="35">
        <v>0</v>
      </c>
      <c r="G70" s="35">
        <f t="shared" si="20"/>
        <v>0</v>
      </c>
      <c r="H70" s="17" t="s">
        <v>138</v>
      </c>
    </row>
    <row r="71" spans="1:8">
      <c r="A71" s="6" t="s">
        <v>74</v>
      </c>
      <c r="B71" s="34">
        <f t="shared" ref="B71:G71" si="21">SUM(B72:B74)</f>
        <v>0</v>
      </c>
      <c r="C71" s="34">
        <f t="shared" si="21"/>
        <v>0</v>
      </c>
      <c r="D71" s="34">
        <f t="shared" si="21"/>
        <v>0</v>
      </c>
      <c r="E71" s="34">
        <f t="shared" si="21"/>
        <v>0</v>
      </c>
      <c r="F71" s="34">
        <f t="shared" si="21"/>
        <v>0</v>
      </c>
      <c r="G71" s="34">
        <f t="shared" si="21"/>
        <v>0</v>
      </c>
    </row>
    <row r="72" spans="1:8">
      <c r="A72" s="7" t="s">
        <v>75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>D72-E72</f>
        <v>0</v>
      </c>
      <c r="H72" s="18" t="s">
        <v>139</v>
      </c>
    </row>
    <row r="73" spans="1:8">
      <c r="A73" s="7" t="s">
        <v>76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ref="G73:G74" si="22">D73-E73</f>
        <v>0</v>
      </c>
      <c r="H73" s="18" t="s">
        <v>140</v>
      </c>
    </row>
    <row r="74" spans="1:8">
      <c r="A74" s="7" t="s">
        <v>77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f t="shared" si="22"/>
        <v>0</v>
      </c>
      <c r="H74" s="18" t="s">
        <v>141</v>
      </c>
    </row>
    <row r="75" spans="1:8">
      <c r="A75" s="6" t="s">
        <v>78</v>
      </c>
      <c r="B75" s="34">
        <f t="shared" ref="B75:G75" si="23">SUM(B76:B82)</f>
        <v>0</v>
      </c>
      <c r="C75" s="34">
        <f t="shared" si="23"/>
        <v>0</v>
      </c>
      <c r="D75" s="34">
        <f t="shared" si="23"/>
        <v>0</v>
      </c>
      <c r="E75" s="34">
        <f t="shared" si="23"/>
        <v>0</v>
      </c>
      <c r="F75" s="34">
        <f t="shared" si="23"/>
        <v>0</v>
      </c>
      <c r="G75" s="34">
        <f t="shared" si="23"/>
        <v>0</v>
      </c>
    </row>
    <row r="76" spans="1:8">
      <c r="A76" s="7" t="s">
        <v>79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>D76-E76</f>
        <v>0</v>
      </c>
      <c r="H76" s="19" t="s">
        <v>142</v>
      </c>
    </row>
    <row r="77" spans="1:8">
      <c r="A77" s="7" t="s">
        <v>80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ref="G77:G82" si="24">D77-E77</f>
        <v>0</v>
      </c>
      <c r="H77" s="19" t="s">
        <v>143</v>
      </c>
    </row>
    <row r="78" spans="1:8">
      <c r="A78" s="7" t="s">
        <v>81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24"/>
        <v>0</v>
      </c>
      <c r="H78" s="19" t="s">
        <v>144</v>
      </c>
    </row>
    <row r="79" spans="1:8">
      <c r="A79" s="7" t="s">
        <v>82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24"/>
        <v>0</v>
      </c>
      <c r="H79" s="19" t="s">
        <v>145</v>
      </c>
    </row>
    <row r="80" spans="1:8">
      <c r="A80" s="7" t="s">
        <v>83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24"/>
        <v>0</v>
      </c>
      <c r="H80" s="19" t="s">
        <v>146</v>
      </c>
    </row>
    <row r="81" spans="1:8">
      <c r="A81" s="7" t="s">
        <v>84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24"/>
        <v>0</v>
      </c>
      <c r="H81" s="19" t="s">
        <v>147</v>
      </c>
    </row>
    <row r="82" spans="1:8">
      <c r="A82" s="7" t="s">
        <v>85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f t="shared" si="24"/>
        <v>0</v>
      </c>
      <c r="H82" s="19" t="s">
        <v>148</v>
      </c>
    </row>
    <row r="83" spans="1:8">
      <c r="A83" s="8"/>
      <c r="B83" s="36"/>
      <c r="C83" s="36"/>
      <c r="D83" s="36"/>
      <c r="E83" s="36"/>
      <c r="F83" s="36"/>
      <c r="G83" s="36"/>
    </row>
    <row r="84" spans="1:8">
      <c r="A84" s="9" t="s">
        <v>86</v>
      </c>
      <c r="B84" s="34">
        <f t="shared" ref="B84:G84" si="25">SUM(B85,B93,B103,B113,B123,B133,B137,B146,B150)</f>
        <v>0</v>
      </c>
      <c r="C84" s="34">
        <f t="shared" si="25"/>
        <v>26238306.629999999</v>
      </c>
      <c r="D84" s="34">
        <f t="shared" si="25"/>
        <v>26238306.629999999</v>
      </c>
      <c r="E84" s="34">
        <f t="shared" si="25"/>
        <v>2458614.42</v>
      </c>
      <c r="F84" s="34">
        <f t="shared" si="25"/>
        <v>2458614.42</v>
      </c>
      <c r="G84" s="34">
        <f t="shared" si="25"/>
        <v>23779692.210000001</v>
      </c>
    </row>
    <row r="85" spans="1:8">
      <c r="A85" s="6" t="s">
        <v>13</v>
      </c>
      <c r="B85" s="34">
        <f t="shared" ref="B85:G85" si="26">SUM(B86:B92)</f>
        <v>0</v>
      </c>
      <c r="C85" s="34">
        <f t="shared" si="26"/>
        <v>0</v>
      </c>
      <c r="D85" s="34">
        <f t="shared" si="26"/>
        <v>0</v>
      </c>
      <c r="E85" s="34">
        <f t="shared" si="26"/>
        <v>0</v>
      </c>
      <c r="F85" s="34">
        <f t="shared" si="26"/>
        <v>0</v>
      </c>
      <c r="G85" s="34">
        <f t="shared" si="26"/>
        <v>0</v>
      </c>
    </row>
    <row r="86" spans="1:8">
      <c r="A86" s="7" t="s">
        <v>14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f>D86-E86</f>
        <v>0</v>
      </c>
      <c r="H86" s="20" t="s">
        <v>149</v>
      </c>
    </row>
    <row r="87" spans="1:8">
      <c r="A87" s="7" t="s">
        <v>15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f t="shared" ref="G87:G92" si="27">D87-E87</f>
        <v>0</v>
      </c>
      <c r="H87" s="20" t="s">
        <v>150</v>
      </c>
    </row>
    <row r="88" spans="1:8">
      <c r="A88" s="7" t="s">
        <v>16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f t="shared" si="27"/>
        <v>0</v>
      </c>
      <c r="H88" s="20" t="s">
        <v>151</v>
      </c>
    </row>
    <row r="89" spans="1:8">
      <c r="A89" s="7" t="s">
        <v>17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f t="shared" si="27"/>
        <v>0</v>
      </c>
      <c r="H89" s="20" t="s">
        <v>152</v>
      </c>
    </row>
    <row r="90" spans="1:8">
      <c r="A90" s="7" t="s">
        <v>18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f t="shared" si="27"/>
        <v>0</v>
      </c>
      <c r="H90" s="20" t="s">
        <v>153</v>
      </c>
    </row>
    <row r="91" spans="1:8">
      <c r="A91" s="7" t="s">
        <v>19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f t="shared" si="27"/>
        <v>0</v>
      </c>
      <c r="H91" s="20" t="s">
        <v>154</v>
      </c>
    </row>
    <row r="92" spans="1:8">
      <c r="A92" s="7" t="s">
        <v>20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f t="shared" si="27"/>
        <v>0</v>
      </c>
      <c r="H92" s="20" t="s">
        <v>155</v>
      </c>
    </row>
    <row r="93" spans="1:8">
      <c r="A93" s="6" t="s">
        <v>21</v>
      </c>
      <c r="B93" s="34">
        <f t="shared" ref="B93:G93" si="28">SUM(B94:B102)</f>
        <v>0</v>
      </c>
      <c r="C93" s="34">
        <f t="shared" si="28"/>
        <v>0</v>
      </c>
      <c r="D93" s="34">
        <f t="shared" si="28"/>
        <v>0</v>
      </c>
      <c r="E93" s="34">
        <f t="shared" si="28"/>
        <v>0</v>
      </c>
      <c r="F93" s="34">
        <f t="shared" si="28"/>
        <v>0</v>
      </c>
      <c r="G93" s="34">
        <f t="shared" si="28"/>
        <v>0</v>
      </c>
    </row>
    <row r="94" spans="1:8">
      <c r="A94" s="7" t="s">
        <v>22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f>D94-E94</f>
        <v>0</v>
      </c>
      <c r="H94" s="21" t="s">
        <v>156</v>
      </c>
    </row>
    <row r="95" spans="1:8">
      <c r="A95" s="7" t="s">
        <v>23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f t="shared" ref="G95:G102" si="29">D95-E95</f>
        <v>0</v>
      </c>
      <c r="H95" s="21" t="s">
        <v>157</v>
      </c>
    </row>
    <row r="96" spans="1:8">
      <c r="A96" s="7" t="s">
        <v>24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f t="shared" si="29"/>
        <v>0</v>
      </c>
      <c r="H96" s="21" t="s">
        <v>158</v>
      </c>
    </row>
    <row r="97" spans="1:8">
      <c r="A97" s="7" t="s">
        <v>25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f t="shared" si="29"/>
        <v>0</v>
      </c>
      <c r="H97" s="21" t="s">
        <v>159</v>
      </c>
    </row>
    <row r="98" spans="1:8">
      <c r="A98" s="1" t="s">
        <v>26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f t="shared" si="29"/>
        <v>0</v>
      </c>
      <c r="H98" s="21" t="s">
        <v>160</v>
      </c>
    </row>
    <row r="99" spans="1:8">
      <c r="A99" s="7" t="s">
        <v>27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f t="shared" si="29"/>
        <v>0</v>
      </c>
      <c r="H99" s="21" t="s">
        <v>161</v>
      </c>
    </row>
    <row r="100" spans="1:8">
      <c r="A100" s="7" t="s">
        <v>28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f t="shared" si="29"/>
        <v>0</v>
      </c>
      <c r="H100" s="21" t="s">
        <v>162</v>
      </c>
    </row>
    <row r="101" spans="1:8">
      <c r="A101" s="7" t="s">
        <v>29</v>
      </c>
      <c r="B101" s="36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f t="shared" si="29"/>
        <v>0</v>
      </c>
      <c r="H101" s="21" t="s">
        <v>163</v>
      </c>
    </row>
    <row r="102" spans="1:8">
      <c r="A102" s="7" t="s">
        <v>30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f t="shared" si="29"/>
        <v>0</v>
      </c>
      <c r="H102" s="21" t="s">
        <v>164</v>
      </c>
    </row>
    <row r="103" spans="1:8">
      <c r="A103" s="6" t="s">
        <v>31</v>
      </c>
      <c r="B103" s="34">
        <f t="shared" ref="B103:G103" si="30">SUM(B104:B112)</f>
        <v>0</v>
      </c>
      <c r="C103" s="34">
        <f t="shared" si="30"/>
        <v>8003404.9800000004</v>
      </c>
      <c r="D103" s="34">
        <f t="shared" si="30"/>
        <v>8003404.9800000004</v>
      </c>
      <c r="E103" s="34">
        <f t="shared" si="30"/>
        <v>2458614.42</v>
      </c>
      <c r="F103" s="34">
        <f t="shared" si="30"/>
        <v>2458614.42</v>
      </c>
      <c r="G103" s="34">
        <f t="shared" si="30"/>
        <v>5544790.5600000005</v>
      </c>
    </row>
    <row r="104" spans="1:8">
      <c r="A104" s="7" t="s">
        <v>32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f>D104-E104</f>
        <v>0</v>
      </c>
      <c r="H104" s="22" t="s">
        <v>165</v>
      </c>
    </row>
    <row r="105" spans="1:8">
      <c r="A105" s="7" t="s">
        <v>33</v>
      </c>
      <c r="B105" s="36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f t="shared" ref="G105:G112" si="31">D105-E105</f>
        <v>0</v>
      </c>
      <c r="H105" s="22" t="s">
        <v>166</v>
      </c>
    </row>
    <row r="106" spans="1:8">
      <c r="A106" s="7" t="s">
        <v>34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f t="shared" si="31"/>
        <v>0</v>
      </c>
      <c r="H106" s="22" t="s">
        <v>167</v>
      </c>
    </row>
    <row r="107" spans="1:8">
      <c r="A107" s="7" t="s">
        <v>35</v>
      </c>
      <c r="B107" s="36">
        <v>0</v>
      </c>
      <c r="C107" s="36">
        <v>8003404.9800000004</v>
      </c>
      <c r="D107" s="36">
        <f>B107+C107</f>
        <v>8003404.9800000004</v>
      </c>
      <c r="E107" s="36">
        <v>2458614.42</v>
      </c>
      <c r="F107" s="36">
        <v>2458614.42</v>
      </c>
      <c r="G107" s="36">
        <f t="shared" si="31"/>
        <v>5544790.5600000005</v>
      </c>
      <c r="H107" s="22" t="s">
        <v>168</v>
      </c>
    </row>
    <row r="108" spans="1:8">
      <c r="A108" s="7" t="s">
        <v>36</v>
      </c>
      <c r="B108" s="36">
        <v>0</v>
      </c>
      <c r="C108" s="36">
        <v>0</v>
      </c>
      <c r="D108" s="37">
        <f>B108+C108</f>
        <v>0</v>
      </c>
      <c r="E108" s="36">
        <v>0</v>
      </c>
      <c r="F108" s="36">
        <v>0</v>
      </c>
      <c r="G108" s="36">
        <f t="shared" si="31"/>
        <v>0</v>
      </c>
      <c r="H108" s="22" t="s">
        <v>169</v>
      </c>
    </row>
    <row r="109" spans="1:8">
      <c r="A109" s="7" t="s">
        <v>37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f t="shared" si="31"/>
        <v>0</v>
      </c>
      <c r="H109" s="22" t="s">
        <v>170</v>
      </c>
    </row>
    <row r="110" spans="1:8">
      <c r="A110" s="7" t="s">
        <v>38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f t="shared" si="31"/>
        <v>0</v>
      </c>
      <c r="H110" s="22" t="s">
        <v>171</v>
      </c>
    </row>
    <row r="111" spans="1:8">
      <c r="A111" s="7" t="s">
        <v>39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f t="shared" si="31"/>
        <v>0</v>
      </c>
      <c r="H111" s="22" t="s">
        <v>172</v>
      </c>
    </row>
    <row r="112" spans="1:8">
      <c r="A112" s="7" t="s">
        <v>40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6">
        <f t="shared" si="31"/>
        <v>0</v>
      </c>
      <c r="H112" s="22" t="s">
        <v>173</v>
      </c>
    </row>
    <row r="113" spans="1:8">
      <c r="A113" s="6" t="s">
        <v>41</v>
      </c>
      <c r="B113" s="34">
        <f t="shared" ref="B113:G113" si="32">SUM(B114:B122)</f>
        <v>0</v>
      </c>
      <c r="C113" s="34">
        <f t="shared" si="32"/>
        <v>0</v>
      </c>
      <c r="D113" s="34">
        <f t="shared" si="32"/>
        <v>0</v>
      </c>
      <c r="E113" s="34">
        <f t="shared" si="32"/>
        <v>0</v>
      </c>
      <c r="F113" s="34">
        <f t="shared" si="32"/>
        <v>0</v>
      </c>
      <c r="G113" s="34">
        <f t="shared" si="32"/>
        <v>0</v>
      </c>
    </row>
    <row r="114" spans="1:8">
      <c r="A114" s="7" t="s">
        <v>42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f>D114-E114</f>
        <v>0</v>
      </c>
      <c r="H114" s="23" t="s">
        <v>174</v>
      </c>
    </row>
    <row r="115" spans="1:8">
      <c r="A115" s="7" t="s">
        <v>43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f t="shared" ref="G115:G122" si="33">D115-E115</f>
        <v>0</v>
      </c>
      <c r="H115" s="23" t="s">
        <v>175</v>
      </c>
    </row>
    <row r="116" spans="1:8">
      <c r="A116" s="7" t="s">
        <v>44</v>
      </c>
      <c r="B116" s="36">
        <v>0</v>
      </c>
      <c r="C116" s="36">
        <v>0</v>
      </c>
      <c r="D116" s="36">
        <v>0</v>
      </c>
      <c r="E116" s="36">
        <v>0</v>
      </c>
      <c r="F116" s="36">
        <v>0</v>
      </c>
      <c r="G116" s="36">
        <f t="shared" si="33"/>
        <v>0</v>
      </c>
      <c r="H116" s="23" t="s">
        <v>176</v>
      </c>
    </row>
    <row r="117" spans="1:8">
      <c r="A117" s="7" t="s">
        <v>45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f t="shared" si="33"/>
        <v>0</v>
      </c>
      <c r="H117" s="23" t="s">
        <v>177</v>
      </c>
    </row>
    <row r="118" spans="1:8">
      <c r="A118" s="7" t="s">
        <v>46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f t="shared" si="33"/>
        <v>0</v>
      </c>
      <c r="H118" s="23" t="s">
        <v>178</v>
      </c>
    </row>
    <row r="119" spans="1:8">
      <c r="A119" s="7" t="s">
        <v>47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33"/>
        <v>0</v>
      </c>
      <c r="H119" s="23" t="s">
        <v>179</v>
      </c>
    </row>
    <row r="120" spans="1:8">
      <c r="A120" s="7" t="s">
        <v>48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33"/>
        <v>0</v>
      </c>
      <c r="H120" s="24"/>
    </row>
    <row r="121" spans="1:8">
      <c r="A121" s="7" t="s">
        <v>49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f t="shared" si="33"/>
        <v>0</v>
      </c>
      <c r="H121" s="24"/>
    </row>
    <row r="122" spans="1:8">
      <c r="A122" s="7" t="s">
        <v>50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f t="shared" si="33"/>
        <v>0</v>
      </c>
      <c r="H122" s="23" t="s">
        <v>180</v>
      </c>
    </row>
    <row r="123" spans="1:8">
      <c r="A123" s="6" t="s">
        <v>51</v>
      </c>
      <c r="B123" s="34">
        <f t="shared" ref="B123:G123" si="34">SUM(B124:B132)</f>
        <v>0</v>
      </c>
      <c r="C123" s="34">
        <f t="shared" si="34"/>
        <v>0</v>
      </c>
      <c r="D123" s="34">
        <f t="shared" si="34"/>
        <v>0</v>
      </c>
      <c r="E123" s="34">
        <f t="shared" si="34"/>
        <v>0</v>
      </c>
      <c r="F123" s="34">
        <f t="shared" si="34"/>
        <v>0</v>
      </c>
      <c r="G123" s="34">
        <f t="shared" si="34"/>
        <v>0</v>
      </c>
    </row>
    <row r="124" spans="1:8">
      <c r="A124" s="7" t="s">
        <v>52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f>D124-E124</f>
        <v>0</v>
      </c>
      <c r="H124" s="25" t="s">
        <v>181</v>
      </c>
    </row>
    <row r="125" spans="1:8">
      <c r="A125" s="7" t="s">
        <v>53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f t="shared" ref="G125:G132" si="35">D125-E125</f>
        <v>0</v>
      </c>
      <c r="H125" s="25" t="s">
        <v>182</v>
      </c>
    </row>
    <row r="126" spans="1:8">
      <c r="A126" s="7" t="s">
        <v>54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f t="shared" si="35"/>
        <v>0</v>
      </c>
      <c r="H126" s="25" t="s">
        <v>183</v>
      </c>
    </row>
    <row r="127" spans="1:8">
      <c r="A127" s="7" t="s">
        <v>55</v>
      </c>
      <c r="B127" s="36">
        <v>0</v>
      </c>
      <c r="C127" s="36">
        <v>0</v>
      </c>
      <c r="D127" s="36">
        <v>0</v>
      </c>
      <c r="E127" s="36">
        <v>0</v>
      </c>
      <c r="F127" s="36">
        <v>0</v>
      </c>
      <c r="G127" s="36">
        <f t="shared" si="35"/>
        <v>0</v>
      </c>
      <c r="H127" s="25" t="s">
        <v>184</v>
      </c>
    </row>
    <row r="128" spans="1:8">
      <c r="A128" s="7" t="s">
        <v>56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f t="shared" si="35"/>
        <v>0</v>
      </c>
      <c r="H128" s="25" t="s">
        <v>185</v>
      </c>
    </row>
    <row r="129" spans="1:8">
      <c r="A129" s="7" t="s">
        <v>57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35"/>
        <v>0</v>
      </c>
      <c r="H129" s="25" t="s">
        <v>186</v>
      </c>
    </row>
    <row r="130" spans="1:8">
      <c r="A130" s="7" t="s">
        <v>58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f t="shared" si="35"/>
        <v>0</v>
      </c>
      <c r="H130" s="25" t="s">
        <v>187</v>
      </c>
    </row>
    <row r="131" spans="1:8">
      <c r="A131" s="7" t="s">
        <v>59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f t="shared" si="35"/>
        <v>0</v>
      </c>
      <c r="H131" s="25" t="s">
        <v>188</v>
      </c>
    </row>
    <row r="132" spans="1:8">
      <c r="A132" s="7" t="s">
        <v>60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f t="shared" si="35"/>
        <v>0</v>
      </c>
      <c r="H132" s="25" t="s">
        <v>189</v>
      </c>
    </row>
    <row r="133" spans="1:8">
      <c r="A133" s="6" t="s">
        <v>61</v>
      </c>
      <c r="B133" s="34">
        <f t="shared" ref="B133:G133" si="36">SUM(B134:B136)</f>
        <v>0</v>
      </c>
      <c r="C133" s="34">
        <f t="shared" si="36"/>
        <v>18234901.649999999</v>
      </c>
      <c r="D133" s="34">
        <f t="shared" si="36"/>
        <v>18234901.649999999</v>
      </c>
      <c r="E133" s="34">
        <f t="shared" si="36"/>
        <v>0</v>
      </c>
      <c r="F133" s="34">
        <f t="shared" si="36"/>
        <v>0</v>
      </c>
      <c r="G133" s="34">
        <f t="shared" si="36"/>
        <v>18234901.649999999</v>
      </c>
    </row>
    <row r="134" spans="1:8">
      <c r="A134" s="7" t="s">
        <v>62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f>D134-E134</f>
        <v>0</v>
      </c>
      <c r="H134" s="26" t="s">
        <v>190</v>
      </c>
    </row>
    <row r="135" spans="1:8">
      <c r="A135" s="7" t="s">
        <v>63</v>
      </c>
      <c r="B135" s="36">
        <v>0</v>
      </c>
      <c r="C135" s="36">
        <v>18234901.649999999</v>
      </c>
      <c r="D135" s="36">
        <f>B135+C135</f>
        <v>18234901.649999999</v>
      </c>
      <c r="E135" s="36">
        <v>0</v>
      </c>
      <c r="F135" s="36">
        <v>0</v>
      </c>
      <c r="G135" s="36">
        <f t="shared" ref="G135:G136" si="37">D135-E135</f>
        <v>18234901.649999999</v>
      </c>
      <c r="H135" s="26" t="s">
        <v>191</v>
      </c>
    </row>
    <row r="136" spans="1:8">
      <c r="A136" s="7" t="s">
        <v>64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f t="shared" si="37"/>
        <v>0</v>
      </c>
      <c r="H136" s="26" t="s">
        <v>192</v>
      </c>
    </row>
    <row r="137" spans="1:8">
      <c r="A137" s="6" t="s">
        <v>65</v>
      </c>
      <c r="B137" s="34">
        <f t="shared" ref="B137:G137" si="38">SUM(B138:B142,B144:B145)</f>
        <v>0</v>
      </c>
      <c r="C137" s="34">
        <f t="shared" si="38"/>
        <v>0</v>
      </c>
      <c r="D137" s="34">
        <f t="shared" si="38"/>
        <v>0</v>
      </c>
      <c r="E137" s="34">
        <f t="shared" si="38"/>
        <v>0</v>
      </c>
      <c r="F137" s="34">
        <f t="shared" si="38"/>
        <v>0</v>
      </c>
      <c r="G137" s="34">
        <f t="shared" si="38"/>
        <v>0</v>
      </c>
    </row>
    <row r="138" spans="1:8">
      <c r="A138" s="7" t="s">
        <v>66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>D138-E138</f>
        <v>0</v>
      </c>
      <c r="H138" s="27" t="s">
        <v>193</v>
      </c>
    </row>
    <row r="139" spans="1:8">
      <c r="A139" s="7" t="s">
        <v>67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ref="G139:G145" si="39">D139-E139</f>
        <v>0</v>
      </c>
      <c r="H139" s="27" t="s">
        <v>194</v>
      </c>
    </row>
    <row r="140" spans="1:8">
      <c r="A140" s="7" t="s">
        <v>68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39"/>
        <v>0</v>
      </c>
      <c r="H140" s="27" t="s">
        <v>195</v>
      </c>
    </row>
    <row r="141" spans="1:8">
      <c r="A141" s="7" t="s">
        <v>69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39"/>
        <v>0</v>
      </c>
      <c r="H141" s="27" t="s">
        <v>196</v>
      </c>
    </row>
    <row r="142" spans="1:8">
      <c r="A142" s="7" t="s">
        <v>70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f t="shared" si="39"/>
        <v>0</v>
      </c>
      <c r="H142" s="27" t="s">
        <v>197</v>
      </c>
    </row>
    <row r="143" spans="1:8">
      <c r="A143" s="7" t="s">
        <v>71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f t="shared" si="39"/>
        <v>0</v>
      </c>
      <c r="H143" s="27"/>
    </row>
    <row r="144" spans="1:8">
      <c r="A144" s="7" t="s">
        <v>72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39"/>
        <v>0</v>
      </c>
      <c r="H144" s="27" t="s">
        <v>198</v>
      </c>
    </row>
    <row r="145" spans="1:8">
      <c r="A145" s="7" t="s">
        <v>73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f t="shared" si="39"/>
        <v>0</v>
      </c>
      <c r="H145" s="27" t="s">
        <v>199</v>
      </c>
    </row>
    <row r="146" spans="1:8">
      <c r="A146" s="6" t="s">
        <v>74</v>
      </c>
      <c r="B146" s="34">
        <f t="shared" ref="B146:G146" si="40">SUM(B147:B149)</f>
        <v>0</v>
      </c>
      <c r="C146" s="34">
        <f t="shared" si="40"/>
        <v>0</v>
      </c>
      <c r="D146" s="34">
        <f t="shared" si="40"/>
        <v>0</v>
      </c>
      <c r="E146" s="34">
        <f t="shared" si="40"/>
        <v>0</v>
      </c>
      <c r="F146" s="34">
        <f t="shared" si="40"/>
        <v>0</v>
      </c>
      <c r="G146" s="34">
        <f t="shared" si="40"/>
        <v>0</v>
      </c>
    </row>
    <row r="147" spans="1:8">
      <c r="A147" s="7" t="s">
        <v>75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>D147-E147</f>
        <v>0</v>
      </c>
      <c r="H147" s="28" t="s">
        <v>200</v>
      </c>
    </row>
    <row r="148" spans="1:8">
      <c r="A148" s="7" t="s">
        <v>76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ref="G148:G149" si="41">D148-E148</f>
        <v>0</v>
      </c>
      <c r="H148" s="28" t="s">
        <v>201</v>
      </c>
    </row>
    <row r="149" spans="1:8">
      <c r="A149" s="7" t="s">
        <v>77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f t="shared" si="41"/>
        <v>0</v>
      </c>
      <c r="H149" s="28" t="s">
        <v>202</v>
      </c>
    </row>
    <row r="150" spans="1:8">
      <c r="A150" s="6" t="s">
        <v>78</v>
      </c>
      <c r="B150" s="34">
        <f t="shared" ref="B150:G150" si="42">SUM(B151:B157)</f>
        <v>0</v>
      </c>
      <c r="C150" s="34">
        <f t="shared" si="42"/>
        <v>0</v>
      </c>
      <c r="D150" s="34">
        <f t="shared" si="42"/>
        <v>0</v>
      </c>
      <c r="E150" s="34">
        <f t="shared" si="42"/>
        <v>0</v>
      </c>
      <c r="F150" s="34">
        <f t="shared" si="42"/>
        <v>0</v>
      </c>
      <c r="G150" s="34">
        <f t="shared" si="42"/>
        <v>0</v>
      </c>
    </row>
    <row r="151" spans="1:8">
      <c r="A151" s="7" t="s">
        <v>79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f>D151-E151</f>
        <v>0</v>
      </c>
      <c r="H151" s="29" t="s">
        <v>203</v>
      </c>
    </row>
    <row r="152" spans="1:8">
      <c r="A152" s="7" t="s">
        <v>80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f t="shared" ref="G152:G157" si="43">D152-E152</f>
        <v>0</v>
      </c>
      <c r="H152" s="29" t="s">
        <v>204</v>
      </c>
    </row>
    <row r="153" spans="1:8">
      <c r="A153" s="7" t="s">
        <v>81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43"/>
        <v>0</v>
      </c>
      <c r="H153" s="29" t="s">
        <v>205</v>
      </c>
    </row>
    <row r="154" spans="1:8">
      <c r="A154" s="1" t="s">
        <v>82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43"/>
        <v>0</v>
      </c>
      <c r="H154" s="29" t="s">
        <v>206</v>
      </c>
    </row>
    <row r="155" spans="1:8">
      <c r="A155" s="7" t="s">
        <v>83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43"/>
        <v>0</v>
      </c>
      <c r="H155" s="29" t="s">
        <v>207</v>
      </c>
    </row>
    <row r="156" spans="1:8">
      <c r="A156" s="7" t="s">
        <v>84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43"/>
        <v>0</v>
      </c>
      <c r="H156" s="29" t="s">
        <v>208</v>
      </c>
    </row>
    <row r="157" spans="1:8">
      <c r="A157" s="7" t="s">
        <v>85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43"/>
        <v>0</v>
      </c>
      <c r="H157" s="29" t="s">
        <v>209</v>
      </c>
    </row>
    <row r="158" spans="1:8">
      <c r="A158" s="2"/>
      <c r="B158" s="40"/>
      <c r="C158" s="40"/>
      <c r="D158" s="40"/>
      <c r="E158" s="40"/>
      <c r="F158" s="40"/>
      <c r="G158" s="40"/>
    </row>
    <row r="159" spans="1:8">
      <c r="A159" s="3" t="s">
        <v>87</v>
      </c>
      <c r="B159" s="41">
        <f t="shared" ref="B159:G159" si="44">B9+B84</f>
        <v>1157226773.7400002</v>
      </c>
      <c r="C159" s="41">
        <f t="shared" si="44"/>
        <v>140577587.88999999</v>
      </c>
      <c r="D159" s="41">
        <f t="shared" si="44"/>
        <v>1297804361.6300001</v>
      </c>
      <c r="E159" s="41">
        <f t="shared" si="44"/>
        <v>465568736.71999997</v>
      </c>
      <c r="F159" s="41">
        <f t="shared" si="44"/>
        <v>463898695.74999994</v>
      </c>
      <c r="G159" s="41">
        <f t="shared" si="44"/>
        <v>832235624.90999997</v>
      </c>
    </row>
    <row r="160" spans="1:8">
      <c r="A160" s="4"/>
      <c r="B160" s="42"/>
      <c r="C160" s="42"/>
      <c r="D160" s="42"/>
      <c r="E160" s="42"/>
      <c r="F160" s="42"/>
      <c r="G160" s="42"/>
    </row>
    <row r="161" spans="2:6">
      <c r="B161" s="43">
        <f>+B159-'[1]Formato 5'!B70</f>
        <v>0</v>
      </c>
      <c r="E161" s="43">
        <f>+E159-'[1]Formato 4'!C13</f>
        <v>241533217.33999997</v>
      </c>
      <c r="F161" s="43">
        <f>+F159-'[1]Formato 4'!D13</f>
        <v>242877312.64999995</v>
      </c>
    </row>
  </sheetData>
  <protectedRanges>
    <protectedRange sqref="B9:G9 B84:G84" name="Rango1_2_1"/>
  </protectedRanges>
  <mergeCells count="4">
    <mergeCell ref="A1:G1"/>
    <mergeCell ref="A7:A8"/>
    <mergeCell ref="B7:F7"/>
    <mergeCell ref="G7:G8"/>
  </mergeCells>
  <pageMargins left="0.23622047244094491" right="0.23622047244094491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LOPEZ GARCIA CATALINA MONICA</cp:lastModifiedBy>
  <cp:lastPrinted>2025-07-29T16:35:23Z</cp:lastPrinted>
  <dcterms:created xsi:type="dcterms:W3CDTF">2018-11-21T18:09:30Z</dcterms:created>
  <dcterms:modified xsi:type="dcterms:W3CDTF">2025-07-29T16:35:36Z</dcterms:modified>
</cp:coreProperties>
</file>