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FATURA DE CONTABILIDAD\CONTABILIDAD 2013\ESTADOS FINANCIEROS 2013\SEPTIEMBRE 2013\"/>
    </mc:Choice>
  </mc:AlternateContent>
  <bookViews>
    <workbookView xWindow="0" yWindow="0" windowWidth="28800" windowHeight="12435"/>
  </bookViews>
  <sheets>
    <sheet name="ES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B60" i="1"/>
  <c r="C57" i="1"/>
  <c r="C56" i="1" s="1"/>
  <c r="C65" i="1" s="1"/>
  <c r="B57" i="1"/>
  <c r="B56" i="1" s="1"/>
  <c r="B65" i="1" s="1"/>
  <c r="B54" i="1"/>
  <c r="C43" i="1"/>
  <c r="C42" i="1" s="1"/>
  <c r="C41" i="1" s="1"/>
  <c r="B43" i="1"/>
  <c r="B42" i="1"/>
  <c r="B41" i="1" s="1"/>
  <c r="C37" i="1"/>
  <c r="B37" i="1"/>
  <c r="C28" i="1"/>
  <c r="B28" i="1"/>
  <c r="C24" i="1"/>
  <c r="B24" i="1"/>
  <c r="C21" i="1"/>
  <c r="C20" i="1" s="1"/>
  <c r="B21" i="1"/>
  <c r="B20" i="1"/>
  <c r="C18" i="1"/>
  <c r="B18" i="1"/>
  <c r="C15" i="1"/>
  <c r="B15" i="1"/>
  <c r="C11" i="1"/>
  <c r="B11" i="1"/>
  <c r="C8" i="1"/>
  <c r="B8" i="1"/>
  <c r="B7" i="1" s="1"/>
  <c r="B6" i="1" s="1"/>
  <c r="C7" i="1"/>
  <c r="C6" i="1" l="1"/>
</calcChain>
</file>

<file path=xl/sharedStrings.xml><?xml version="1.0" encoding="utf-8"?>
<sst xmlns="http://schemas.openxmlformats.org/spreadsheetml/2006/main" count="72" uniqueCount="72">
  <si>
    <t xml:space="preserve">ESTADO DE SITUACIÓN FINANCIERA </t>
  </si>
  <si>
    <t>Concepto</t>
  </si>
  <si>
    <t>Periodo Actual</t>
  </si>
  <si>
    <t>Periodo Anterior</t>
  </si>
  <si>
    <t>Nota</t>
  </si>
  <si>
    <t>ACTIVO</t>
  </si>
  <si>
    <t>1100 ACTIVO CIRCULANTE</t>
  </si>
  <si>
    <t>1110 Efectivo y Equivalentes</t>
  </si>
  <si>
    <t>1111 Efectivo</t>
  </si>
  <si>
    <t>1112 Bancos/Tesorería</t>
  </si>
  <si>
    <t>1120 Derechos a Recibir Efvo./Equivalent</t>
  </si>
  <si>
    <t>1121 Inversiones Financieras de CP</t>
  </si>
  <si>
    <t>1122 Cuentas por Cobrar CP</t>
  </si>
  <si>
    <t>1123 Deudores Diversos por cobrar a CP</t>
  </si>
  <si>
    <t>1130 Derechos a Recibir Bienes o Serv.</t>
  </si>
  <si>
    <t>1131 Ant. Prov. Adq. Bienes y Prest Serv</t>
  </si>
  <si>
    <t>1134 Ant. a Contratistas por Obras Púb.</t>
  </si>
  <si>
    <t>1190   Otros Activos Circulantes</t>
  </si>
  <si>
    <t>1191   Valores en Garantía</t>
  </si>
  <si>
    <t>1200 ACTIVO NO CIRCULANTE</t>
  </si>
  <si>
    <t>1210 Inversiones Financieras a LP</t>
  </si>
  <si>
    <t>1211   Inversiones a LP</t>
  </si>
  <si>
    <t>1213 Fideicomisos, Mandatos y Contratos</t>
  </si>
  <si>
    <t>1230 Bienes Inmuebles,Infr/Cons</t>
  </si>
  <si>
    <t>1231   Terrenos</t>
  </si>
  <si>
    <t>1233   Edificios no Habitacionales</t>
  </si>
  <si>
    <t>1236 Constr. en Proceso Bienes Propios</t>
  </si>
  <si>
    <t>1240 Bienes Muebles</t>
  </si>
  <si>
    <t>1241 Mobiliario y Eq. de Administración</t>
  </si>
  <si>
    <t>1242 Mobiliario y Eq. Educacional y Rec.</t>
  </si>
  <si>
    <t>1243 Eq. e Instrumental Médico y de Lab.</t>
  </si>
  <si>
    <t>1244 Equipo de Transporte</t>
  </si>
  <si>
    <t>1246 Maquinaria, Otros Equipos y Herr.</t>
  </si>
  <si>
    <t>1247   Col., Obras de Arte y Obj. Val</t>
  </si>
  <si>
    <t>1250 Activos Intangibles</t>
  </si>
  <si>
    <t>1251 Software</t>
  </si>
  <si>
    <t>1260 Dep., Det. y Amortizaciones Acum.</t>
  </si>
  <si>
    <t>1261   Dep. Acum. de Inmuebles</t>
  </si>
  <si>
    <t>1263 Dep. Acum. de Bienes Muebles</t>
  </si>
  <si>
    <t>1265 Amort. Acum. de Activos Intangibles</t>
  </si>
  <si>
    <t>PASIVO</t>
  </si>
  <si>
    <t>2100 PASIVO CIRCULANTE</t>
  </si>
  <si>
    <t>2110 Cuentas por Pagar a Corto Plazo</t>
  </si>
  <si>
    <t>2111 Serv.Personales por Pagar a CP</t>
  </si>
  <si>
    <t>2112 Proveedores por Pagar a CP</t>
  </si>
  <si>
    <t>2113   Contratistas por Obras Públicas</t>
  </si>
  <si>
    <t>2115 Transferencias Otorgadas por Pagar</t>
  </si>
  <si>
    <t>2117 Retenciones y Contribuciones por</t>
  </si>
  <si>
    <t>2119 Otras Cuentas por Pagar a CP</t>
  </si>
  <si>
    <t>2150   Pasivos Diferidos a Corto Plazo</t>
  </si>
  <si>
    <t>2159   Otros Pasivos Diferidos a CP</t>
  </si>
  <si>
    <t>2160   Fondos y Bienes de Terc. en Gtía</t>
  </si>
  <si>
    <t>2161   Fondos en Garantía a CP</t>
  </si>
  <si>
    <t>2190 Otros Pasivos a Corto Plazo</t>
  </si>
  <si>
    <t>2191 Ingresos por Clasificar</t>
  </si>
  <si>
    <t>HACIENDA PÚBLICA/PATRIMONIO</t>
  </si>
  <si>
    <t>3100 PATRIMONIO CONTRIBUIDO</t>
  </si>
  <si>
    <t>3110 Aportaciones</t>
  </si>
  <si>
    <t>3120 Donaciones de Capital</t>
  </si>
  <si>
    <t>3200 PATRIMONIO GENERADO</t>
  </si>
  <si>
    <t>3210 Resul.del Ejercicio (Ahorro/ Desaho</t>
  </si>
  <si>
    <t>3220 Resul. de Ejercicios Anteriores</t>
  </si>
  <si>
    <t>3240 Reservas</t>
  </si>
  <si>
    <t>3250   Rectif. Resul. de Ejer.Ant.</t>
  </si>
  <si>
    <t>Total de Pasivo y Hacienda Pública/Patri</t>
  </si>
  <si>
    <t>Bajo protesta de decir verdad declaramos que los Estados Financieros y sus notas son razonablemente correctos y son responsabilidad del emisor.</t>
  </si>
  <si>
    <t>SISTEMA AVANZADO DE BACHILLERATO Y EDUCACION SUPERIOR EN EL ESTADO DE GUANAJUATO</t>
  </si>
  <si>
    <t>AL 30 DE SEPTIEMBRE DE 2013</t>
  </si>
  <si>
    <t xml:space="preserve">Ing. Alejandro Carretero Carretero 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</si>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</sst>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\-#,##0.00;#,##0.00;&quot; &quot;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color theme="8" tint="-0.49998474074526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10"/>
      <color theme="1"/>
      <name val="Calibri Light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3" fillId="2" borderId="0" xfId="0" applyFont="1" applyFill="1"/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/>
    <xf numFmtId="49" fontId="5" fillId="3" borderId="2" xfId="0" applyNumberFormat="1" applyFont="1" applyFill="1" applyBorder="1" applyAlignment="1">
      <alignment horizontal="left"/>
    </xf>
    <xf numFmtId="164" fontId="5" fillId="3" borderId="2" xfId="0" applyNumberFormat="1" applyFont="1" applyFill="1" applyBorder="1"/>
    <xf numFmtId="164" fontId="4" fillId="3" borderId="2" xfId="0" applyNumberFormat="1" applyFont="1" applyFill="1" applyBorder="1"/>
    <xf numFmtId="49" fontId="5" fillId="2" borderId="2" xfId="0" applyNumberFormat="1" applyFont="1" applyFill="1" applyBorder="1" applyAlignment="1">
      <alignment horizontal="left"/>
    </xf>
    <xf numFmtId="164" fontId="5" fillId="2" borderId="2" xfId="0" applyNumberFormat="1" applyFont="1" applyFill="1" applyBorder="1"/>
    <xf numFmtId="164" fontId="4" fillId="2" borderId="2" xfId="0" applyNumberFormat="1" applyFont="1" applyFill="1" applyBorder="1"/>
    <xf numFmtId="49" fontId="4" fillId="2" borderId="2" xfId="0" applyNumberFormat="1" applyFont="1" applyFill="1" applyBorder="1" applyAlignment="1">
      <alignment horizontal="left"/>
    </xf>
    <xf numFmtId="165" fontId="4" fillId="2" borderId="2" xfId="0" applyNumberFormat="1" applyFont="1" applyFill="1" applyBorder="1"/>
    <xf numFmtId="0" fontId="5" fillId="2" borderId="0" xfId="0" applyFont="1" applyFill="1"/>
    <xf numFmtId="49" fontId="5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5" fillId="2" borderId="1" xfId="0" applyNumberFormat="1" applyFont="1" applyFill="1" applyBorder="1" applyAlignment="1">
      <alignment horizontal="left"/>
    </xf>
    <xf numFmtId="166" fontId="5" fillId="2" borderId="1" xfId="0" applyNumberFormat="1" applyFont="1" applyFill="1" applyBorder="1"/>
    <xf numFmtId="164" fontId="5" fillId="2" borderId="1" xfId="0" applyNumberFormat="1" applyFont="1" applyFill="1" applyBorder="1"/>
    <xf numFmtId="0" fontId="6" fillId="0" borderId="4" xfId="0" applyFont="1" applyBorder="1"/>
    <xf numFmtId="0" fontId="6" fillId="0" borderId="0" xfId="0" applyFont="1"/>
    <xf numFmtId="43" fontId="4" fillId="2" borderId="0" xfId="1" applyNumberFormat="1" applyFont="1" applyFill="1" applyBorder="1" applyProtection="1"/>
    <xf numFmtId="43" fontId="4" fillId="2" borderId="0" xfId="1" applyNumberFormat="1" applyFont="1" applyFill="1" applyBorder="1" applyAlignment="1" applyProtection="1">
      <alignment vertical="top"/>
    </xf>
    <xf numFmtId="0" fontId="7" fillId="2" borderId="5" xfId="2" applyFont="1" applyFill="1" applyBorder="1" applyAlignment="1" applyProtection="1">
      <alignment horizontal="center"/>
      <protection locked="0"/>
    </xf>
    <xf numFmtId="0" fontId="7" fillId="2" borderId="0" xfId="2" applyFont="1" applyFill="1" applyBorder="1" applyAlignment="1" applyProtection="1">
      <protection locked="0"/>
    </xf>
    <xf numFmtId="0" fontId="8" fillId="0" borderId="5" xfId="2" applyFont="1" applyBorder="1" applyAlignment="1">
      <alignment horizontal="center"/>
    </xf>
    <xf numFmtId="0" fontId="9" fillId="2" borderId="0" xfId="2" applyFont="1" applyFill="1" applyBorder="1" applyAlignment="1" applyProtection="1">
      <alignment horizontal="center" vertical="top" wrapText="1"/>
      <protection locked="0"/>
    </xf>
    <xf numFmtId="0" fontId="9" fillId="2" borderId="0" xfId="2" applyFont="1" applyFill="1" applyBorder="1" applyAlignment="1" applyProtection="1">
      <alignment vertical="top" wrapText="1"/>
      <protection locked="0"/>
    </xf>
    <xf numFmtId="0" fontId="8" fillId="0" borderId="0" xfId="2" applyFont="1" applyAlignment="1">
      <alignment horizontal="center"/>
    </xf>
    <xf numFmtId="0" fontId="4" fillId="2" borderId="0" xfId="0" applyFont="1" applyFill="1" applyBorder="1"/>
    <xf numFmtId="0" fontId="7" fillId="2" borderId="0" xfId="2" applyFont="1" applyFill="1" applyBorder="1" applyAlignment="1" applyProtection="1">
      <alignment horizontal="center"/>
      <protection locked="0"/>
    </xf>
    <xf numFmtId="0" fontId="8" fillId="0" borderId="0" xfId="2" applyFont="1" applyBorder="1" applyAlignment="1">
      <alignment horizontal="center"/>
    </xf>
    <xf numFmtId="0" fontId="6" fillId="0" borderId="0" xfId="0" applyFont="1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showGridLines="0" tabSelected="1" topLeftCell="A46" workbookViewId="0">
      <selection sqref="A1:D1"/>
    </sheetView>
  </sheetViews>
  <sheetFormatPr baseColWidth="10" defaultRowHeight="12.75" x14ac:dyDescent="0.2"/>
  <cols>
    <col min="1" max="1" width="43.85546875" style="2" bestFit="1" customWidth="1"/>
    <col min="2" max="3" width="22.5703125" style="2" customWidth="1"/>
    <col min="4" max="16384" width="11.42578125" style="2"/>
  </cols>
  <sheetData>
    <row r="1" spans="1:4" x14ac:dyDescent="0.2">
      <c r="A1" s="1" t="s">
        <v>66</v>
      </c>
      <c r="B1" s="1"/>
      <c r="C1" s="1"/>
      <c r="D1" s="1"/>
    </row>
    <row r="2" spans="1:4" x14ac:dyDescent="0.2">
      <c r="A2" s="1" t="s">
        <v>0</v>
      </c>
      <c r="B2" s="1"/>
      <c r="C2" s="1"/>
      <c r="D2" s="1"/>
    </row>
    <row r="3" spans="1:4" x14ac:dyDescent="0.2">
      <c r="A3" s="1" t="s">
        <v>67</v>
      </c>
      <c r="B3" s="1"/>
      <c r="C3" s="1"/>
      <c r="D3" s="1"/>
    </row>
    <row r="4" spans="1:4" x14ac:dyDescent="0.2">
      <c r="A4" s="3"/>
      <c r="B4" s="3"/>
      <c r="C4" s="3"/>
      <c r="D4" s="3"/>
    </row>
    <row r="5" spans="1:4" x14ac:dyDescent="0.2">
      <c r="A5" s="4" t="s">
        <v>1</v>
      </c>
      <c r="B5" s="5" t="s">
        <v>2</v>
      </c>
      <c r="C5" s="5" t="s">
        <v>3</v>
      </c>
      <c r="D5" s="5" t="s">
        <v>4</v>
      </c>
    </row>
    <row r="6" spans="1:4" x14ac:dyDescent="0.2">
      <c r="A6" s="4" t="s">
        <v>5</v>
      </c>
      <c r="B6" s="6">
        <f>+B7+B20</f>
        <v>863380306.28999996</v>
      </c>
      <c r="C6" s="6">
        <f>+C7+C20</f>
        <v>836295007.20000005</v>
      </c>
      <c r="D6" s="6">
        <v>0</v>
      </c>
    </row>
    <row r="7" spans="1:4" x14ac:dyDescent="0.2">
      <c r="A7" s="7" t="s">
        <v>6</v>
      </c>
      <c r="B7" s="8">
        <f>+B8+B11+B15+B18</f>
        <v>190106625.56999999</v>
      </c>
      <c r="C7" s="8">
        <f>+C8+C11+C15+C18</f>
        <v>166852804.28999999</v>
      </c>
      <c r="D7" s="9">
        <v>0</v>
      </c>
    </row>
    <row r="8" spans="1:4" x14ac:dyDescent="0.2">
      <c r="A8" s="10" t="s">
        <v>7</v>
      </c>
      <c r="B8" s="11">
        <f>SUM(B9:B10)</f>
        <v>174695656.47999999</v>
      </c>
      <c r="C8" s="11">
        <f>SUM(C9:C10)</f>
        <v>57263981.649999999</v>
      </c>
      <c r="D8" s="12">
        <v>0</v>
      </c>
    </row>
    <row r="9" spans="1:4" x14ac:dyDescent="0.2">
      <c r="A9" s="13" t="s">
        <v>8</v>
      </c>
      <c r="B9" s="12">
        <v>73800</v>
      </c>
      <c r="C9" s="12">
        <v>0</v>
      </c>
      <c r="D9" s="12">
        <v>0</v>
      </c>
    </row>
    <row r="10" spans="1:4" x14ac:dyDescent="0.2">
      <c r="A10" s="13" t="s">
        <v>9</v>
      </c>
      <c r="B10" s="12">
        <v>174621856.47999999</v>
      </c>
      <c r="C10" s="12">
        <v>57263981.649999999</v>
      </c>
      <c r="D10" s="12">
        <v>0</v>
      </c>
    </row>
    <row r="11" spans="1:4" x14ac:dyDescent="0.2">
      <c r="A11" s="10" t="s">
        <v>10</v>
      </c>
      <c r="B11" s="11">
        <f>SUM(B12:B14)</f>
        <v>14561604.43</v>
      </c>
      <c r="C11" s="11">
        <f>SUM(C12:C14)</f>
        <v>109507383.57000001</v>
      </c>
      <c r="D11" s="12">
        <v>0</v>
      </c>
    </row>
    <row r="12" spans="1:4" x14ac:dyDescent="0.2">
      <c r="A12" s="13" t="s">
        <v>11</v>
      </c>
      <c r="B12" s="12">
        <v>13861857.380000001</v>
      </c>
      <c r="C12" s="12">
        <v>108828205.28</v>
      </c>
      <c r="D12" s="12">
        <v>0</v>
      </c>
    </row>
    <row r="13" spans="1:4" x14ac:dyDescent="0.2">
      <c r="A13" s="13" t="s">
        <v>12</v>
      </c>
      <c r="B13" s="12">
        <v>3855.11</v>
      </c>
      <c r="C13" s="12">
        <v>201854.73</v>
      </c>
      <c r="D13" s="12">
        <v>0</v>
      </c>
    </row>
    <row r="14" spans="1:4" x14ac:dyDescent="0.2">
      <c r="A14" s="13" t="s">
        <v>13</v>
      </c>
      <c r="B14" s="12">
        <v>695891.94</v>
      </c>
      <c r="C14" s="12">
        <v>477323.56</v>
      </c>
      <c r="D14" s="12">
        <v>0</v>
      </c>
    </row>
    <row r="15" spans="1:4" x14ac:dyDescent="0.2">
      <c r="A15" s="10" t="s">
        <v>14</v>
      </c>
      <c r="B15" s="11">
        <f>SUM(B16:B17)</f>
        <v>760975.59000000008</v>
      </c>
      <c r="C15" s="11">
        <f>SUM(C16:C17)</f>
        <v>0</v>
      </c>
      <c r="D15" s="12">
        <v>0</v>
      </c>
    </row>
    <row r="16" spans="1:4" x14ac:dyDescent="0.2">
      <c r="A16" s="13" t="s">
        <v>15</v>
      </c>
      <c r="B16" s="12">
        <v>671549.42</v>
      </c>
      <c r="C16" s="12">
        <v>0</v>
      </c>
      <c r="D16" s="12">
        <v>0</v>
      </c>
    </row>
    <row r="17" spans="1:4" x14ac:dyDescent="0.2">
      <c r="A17" s="13" t="s">
        <v>16</v>
      </c>
      <c r="B17" s="12">
        <v>89426.17</v>
      </c>
      <c r="C17" s="14">
        <v>0</v>
      </c>
      <c r="D17" s="12">
        <v>0</v>
      </c>
    </row>
    <row r="18" spans="1:4" x14ac:dyDescent="0.2">
      <c r="A18" s="10" t="s">
        <v>17</v>
      </c>
      <c r="B18" s="11">
        <f>B19</f>
        <v>88389.07</v>
      </c>
      <c r="C18" s="11">
        <f>C19</f>
        <v>81439.070000000007</v>
      </c>
      <c r="D18" s="12"/>
    </row>
    <row r="19" spans="1:4" x14ac:dyDescent="0.2">
      <c r="A19" s="13" t="s">
        <v>18</v>
      </c>
      <c r="B19" s="12">
        <v>88389.07</v>
      </c>
      <c r="C19" s="14">
        <v>81439.070000000007</v>
      </c>
      <c r="D19" s="12">
        <v>0</v>
      </c>
    </row>
    <row r="20" spans="1:4" x14ac:dyDescent="0.2">
      <c r="A20" s="7" t="s">
        <v>19</v>
      </c>
      <c r="B20" s="8">
        <f>+B21+B24+B28+B35+B37</f>
        <v>673273680.72000003</v>
      </c>
      <c r="C20" s="8">
        <f>+C21+C24+C28+C35+C37</f>
        <v>669442202.91000009</v>
      </c>
      <c r="D20" s="9">
        <v>0</v>
      </c>
    </row>
    <row r="21" spans="1:4" x14ac:dyDescent="0.2">
      <c r="A21" s="10" t="s">
        <v>20</v>
      </c>
      <c r="B21" s="11">
        <f>SUM(B22:B23)</f>
        <v>10957310.470000001</v>
      </c>
      <c r="C21" s="11">
        <f>SUM(C22:C23)</f>
        <v>12505232.859999999</v>
      </c>
      <c r="D21" s="12">
        <v>0</v>
      </c>
    </row>
    <row r="22" spans="1:4" x14ac:dyDescent="0.2">
      <c r="A22" s="13" t="s">
        <v>21</v>
      </c>
      <c r="B22" s="12">
        <v>10957310.470000001</v>
      </c>
      <c r="C22" s="12">
        <v>12505232.859999999</v>
      </c>
      <c r="D22" s="12">
        <v>0</v>
      </c>
    </row>
    <row r="23" spans="1:4" x14ac:dyDescent="0.2">
      <c r="A23" s="13" t="s">
        <v>22</v>
      </c>
      <c r="B23" s="12"/>
      <c r="C23" s="12"/>
      <c r="D23" s="12">
        <v>0</v>
      </c>
    </row>
    <row r="24" spans="1:4" x14ac:dyDescent="0.2">
      <c r="A24" s="10" t="s">
        <v>23</v>
      </c>
      <c r="B24" s="11">
        <f>SUM(B25:B27)</f>
        <v>563062528.34000003</v>
      </c>
      <c r="C24" s="11">
        <f>SUM(C25:C27)</f>
        <v>556294110.20000005</v>
      </c>
      <c r="D24" s="12">
        <v>0</v>
      </c>
    </row>
    <row r="25" spans="1:4" x14ac:dyDescent="0.2">
      <c r="A25" s="13" t="s">
        <v>24</v>
      </c>
      <c r="B25" s="12">
        <v>82717940.739999995</v>
      </c>
      <c r="C25" s="12">
        <v>82279264.739999995</v>
      </c>
      <c r="D25" s="12">
        <v>0</v>
      </c>
    </row>
    <row r="26" spans="1:4" x14ac:dyDescent="0.2">
      <c r="A26" s="13" t="s">
        <v>25</v>
      </c>
      <c r="B26" s="12">
        <v>428914807.18000001</v>
      </c>
      <c r="C26" s="12">
        <v>391791220.88</v>
      </c>
      <c r="D26" s="12">
        <v>0</v>
      </c>
    </row>
    <row r="27" spans="1:4" x14ac:dyDescent="0.2">
      <c r="A27" s="13" t="s">
        <v>26</v>
      </c>
      <c r="B27" s="12">
        <v>51429780.420000002</v>
      </c>
      <c r="C27" s="12">
        <v>82223624.579999998</v>
      </c>
      <c r="D27" s="12">
        <v>0</v>
      </c>
    </row>
    <row r="28" spans="1:4" x14ac:dyDescent="0.2">
      <c r="A28" s="10" t="s">
        <v>27</v>
      </c>
      <c r="B28" s="11">
        <f>SUM(B29:B34)</f>
        <v>240715538.25999996</v>
      </c>
      <c r="C28" s="11">
        <f>SUM(C29:C34)</f>
        <v>242686441.59000003</v>
      </c>
      <c r="D28" s="12">
        <v>0</v>
      </c>
    </row>
    <row r="29" spans="1:4" x14ac:dyDescent="0.2">
      <c r="A29" s="13" t="s">
        <v>28</v>
      </c>
      <c r="B29" s="12">
        <v>148164581.43000001</v>
      </c>
      <c r="C29" s="12">
        <v>149604553.19</v>
      </c>
      <c r="D29" s="12">
        <v>0</v>
      </c>
    </row>
    <row r="30" spans="1:4" x14ac:dyDescent="0.2">
      <c r="A30" s="13" t="s">
        <v>29</v>
      </c>
      <c r="B30" s="12">
        <v>48235411.939999998</v>
      </c>
      <c r="C30" s="12">
        <v>48173487.93</v>
      </c>
      <c r="D30" s="12">
        <v>0</v>
      </c>
    </row>
    <row r="31" spans="1:4" x14ac:dyDescent="0.2">
      <c r="A31" s="13" t="s">
        <v>30</v>
      </c>
      <c r="B31" s="12">
        <v>3629326.7</v>
      </c>
      <c r="C31" s="12">
        <v>3646751.15</v>
      </c>
      <c r="D31" s="12">
        <v>0</v>
      </c>
    </row>
    <row r="32" spans="1:4" x14ac:dyDescent="0.2">
      <c r="A32" s="13" t="s">
        <v>31</v>
      </c>
      <c r="B32" s="12">
        <v>17135575.579999998</v>
      </c>
      <c r="C32" s="12">
        <v>17353361.579999998</v>
      </c>
      <c r="D32" s="12">
        <v>0</v>
      </c>
    </row>
    <row r="33" spans="1:4" x14ac:dyDescent="0.2">
      <c r="A33" s="13" t="s">
        <v>32</v>
      </c>
      <c r="B33" s="12">
        <v>22560374.449999999</v>
      </c>
      <c r="C33" s="12">
        <v>22904309.25</v>
      </c>
      <c r="D33" s="12">
        <v>0</v>
      </c>
    </row>
    <row r="34" spans="1:4" x14ac:dyDescent="0.2">
      <c r="A34" s="13" t="s">
        <v>33</v>
      </c>
      <c r="B34" s="12">
        <v>990268.16</v>
      </c>
      <c r="C34" s="12">
        <v>1003978.49</v>
      </c>
      <c r="D34" s="12">
        <v>0</v>
      </c>
    </row>
    <row r="35" spans="1:4" x14ac:dyDescent="0.2">
      <c r="A35" s="10" t="s">
        <v>34</v>
      </c>
      <c r="B35" s="11">
        <v>0</v>
      </c>
      <c r="C35" s="11">
        <v>0</v>
      </c>
      <c r="D35" s="12">
        <v>0</v>
      </c>
    </row>
    <row r="36" spans="1:4" x14ac:dyDescent="0.2">
      <c r="A36" s="13" t="s">
        <v>35</v>
      </c>
      <c r="B36" s="12">
        <v>0</v>
      </c>
      <c r="C36" s="12">
        <v>0</v>
      </c>
      <c r="D36" s="12">
        <v>0</v>
      </c>
    </row>
    <row r="37" spans="1:4" x14ac:dyDescent="0.2">
      <c r="A37" s="10" t="s">
        <v>36</v>
      </c>
      <c r="B37" s="11">
        <f>SUM(B38:B39)</f>
        <v>-141461696.34999999</v>
      </c>
      <c r="C37" s="11">
        <f>SUM(C38:C39)</f>
        <v>-142043581.74000001</v>
      </c>
      <c r="D37" s="12">
        <v>0</v>
      </c>
    </row>
    <row r="38" spans="1:4" x14ac:dyDescent="0.2">
      <c r="A38" s="13" t="s">
        <v>37</v>
      </c>
      <c r="B38" s="12">
        <v>-878323</v>
      </c>
      <c r="C38" s="12">
        <v>-878323</v>
      </c>
      <c r="D38" s="12">
        <v>0</v>
      </c>
    </row>
    <row r="39" spans="1:4" x14ac:dyDescent="0.2">
      <c r="A39" s="13" t="s">
        <v>38</v>
      </c>
      <c r="B39" s="12">
        <v>-140583373.34999999</v>
      </c>
      <c r="C39" s="12">
        <v>-141165258.74000001</v>
      </c>
      <c r="D39" s="12">
        <v>0</v>
      </c>
    </row>
    <row r="40" spans="1:4" x14ac:dyDescent="0.2">
      <c r="A40" s="13" t="s">
        <v>39</v>
      </c>
      <c r="B40" s="12"/>
      <c r="C40" s="12"/>
      <c r="D40" s="12">
        <v>0</v>
      </c>
    </row>
    <row r="41" spans="1:4" x14ac:dyDescent="0.2">
      <c r="A41" s="4" t="s">
        <v>40</v>
      </c>
      <c r="B41" s="6">
        <f>+B42</f>
        <v>53564088.649999999</v>
      </c>
      <c r="C41" s="6">
        <f>+C42</f>
        <v>100965517.53</v>
      </c>
      <c r="D41" s="6">
        <v>0</v>
      </c>
    </row>
    <row r="42" spans="1:4" x14ac:dyDescent="0.2">
      <c r="A42" s="7" t="s">
        <v>41</v>
      </c>
      <c r="B42" s="8">
        <f>+B43+B52+B54+B50</f>
        <v>53564088.649999999</v>
      </c>
      <c r="C42" s="8">
        <f>+C43+C52+C54</f>
        <v>100965517.53</v>
      </c>
      <c r="D42" s="9">
        <v>0</v>
      </c>
    </row>
    <row r="43" spans="1:4" x14ac:dyDescent="0.2">
      <c r="A43" s="10" t="s">
        <v>42</v>
      </c>
      <c r="B43" s="11">
        <f>+SUM(B44:B49)</f>
        <v>30163293.27</v>
      </c>
      <c r="C43" s="11">
        <f>+SUM(C44:C49)</f>
        <v>100962517.53</v>
      </c>
      <c r="D43" s="12">
        <v>0</v>
      </c>
    </row>
    <row r="44" spans="1:4" x14ac:dyDescent="0.2">
      <c r="A44" s="13" t="s">
        <v>43</v>
      </c>
      <c r="B44" s="12">
        <v>7285118.1399999997</v>
      </c>
      <c r="C44" s="12">
        <v>14844397.41</v>
      </c>
      <c r="D44" s="12">
        <v>0</v>
      </c>
    </row>
    <row r="45" spans="1:4" x14ac:dyDescent="0.2">
      <c r="A45" s="13" t="s">
        <v>44</v>
      </c>
      <c r="B45" s="12">
        <v>225856.68</v>
      </c>
      <c r="C45" s="12">
        <v>14888210.199999999</v>
      </c>
      <c r="D45" s="12">
        <v>0</v>
      </c>
    </row>
    <row r="46" spans="1:4" x14ac:dyDescent="0.2">
      <c r="A46" s="13" t="s">
        <v>45</v>
      </c>
      <c r="B46" s="12">
        <v>0</v>
      </c>
      <c r="C46" s="12">
        <v>1503313.8</v>
      </c>
      <c r="D46" s="12">
        <v>0</v>
      </c>
    </row>
    <row r="47" spans="1:4" x14ac:dyDescent="0.2">
      <c r="A47" s="13" t="s">
        <v>46</v>
      </c>
      <c r="B47" s="12"/>
      <c r="C47" s="12"/>
      <c r="D47" s="12">
        <v>0</v>
      </c>
    </row>
    <row r="48" spans="1:4" x14ac:dyDescent="0.2">
      <c r="A48" s="13" t="s">
        <v>47</v>
      </c>
      <c r="B48" s="12">
        <v>20609731.539999999</v>
      </c>
      <c r="C48" s="12">
        <v>41069060.770000003</v>
      </c>
      <c r="D48" s="12">
        <v>0</v>
      </c>
    </row>
    <row r="49" spans="1:13" x14ac:dyDescent="0.2">
      <c r="A49" s="13" t="s">
        <v>48</v>
      </c>
      <c r="B49" s="12">
        <v>2042586.91</v>
      </c>
      <c r="C49" s="12">
        <v>28657535.350000001</v>
      </c>
      <c r="D49" s="12">
        <v>0</v>
      </c>
    </row>
    <row r="50" spans="1:13" s="15" customFormat="1" x14ac:dyDescent="0.2">
      <c r="A50" s="10" t="s">
        <v>49</v>
      </c>
      <c r="B50" s="11">
        <v>119.38</v>
      </c>
      <c r="C50" s="11">
        <v>0</v>
      </c>
      <c r="D50" s="11">
        <v>0</v>
      </c>
    </row>
    <row r="51" spans="1:13" x14ac:dyDescent="0.2">
      <c r="A51" s="13" t="s">
        <v>50</v>
      </c>
      <c r="B51" s="12">
        <v>119.38</v>
      </c>
      <c r="C51" s="12">
        <v>0</v>
      </c>
      <c r="D51" s="12">
        <v>0</v>
      </c>
    </row>
    <row r="52" spans="1:13" x14ac:dyDescent="0.2">
      <c r="A52" s="10" t="s">
        <v>51</v>
      </c>
      <c r="B52" s="11">
        <v>3000</v>
      </c>
      <c r="C52" s="11">
        <v>3000</v>
      </c>
      <c r="D52" s="12"/>
    </row>
    <row r="53" spans="1:13" x14ac:dyDescent="0.2">
      <c r="A53" s="13" t="s">
        <v>52</v>
      </c>
      <c r="B53" s="12">
        <v>3000</v>
      </c>
      <c r="C53" s="12">
        <v>3000</v>
      </c>
      <c r="D53" s="12"/>
    </row>
    <row r="54" spans="1:13" x14ac:dyDescent="0.2">
      <c r="A54" s="10" t="s">
        <v>53</v>
      </c>
      <c r="B54" s="12">
        <f>B55</f>
        <v>23397676</v>
      </c>
      <c r="C54" s="14"/>
      <c r="D54" s="12">
        <v>0</v>
      </c>
    </row>
    <row r="55" spans="1:13" x14ac:dyDescent="0.2">
      <c r="A55" s="13" t="s">
        <v>54</v>
      </c>
      <c r="B55" s="12">
        <v>23397676</v>
      </c>
      <c r="C55" s="14"/>
      <c r="D55" s="12">
        <v>0</v>
      </c>
    </row>
    <row r="56" spans="1:13" x14ac:dyDescent="0.2">
      <c r="A56" s="16" t="s">
        <v>55</v>
      </c>
      <c r="B56" s="17">
        <f>+B57+B60</f>
        <v>809816217.63999999</v>
      </c>
      <c r="C56" s="17">
        <f>+C57+C60</f>
        <v>735329489.66999996</v>
      </c>
      <c r="D56" s="17">
        <v>0</v>
      </c>
    </row>
    <row r="57" spans="1:13" x14ac:dyDescent="0.2">
      <c r="A57" s="7" t="s">
        <v>56</v>
      </c>
      <c r="B57" s="8">
        <f>+SUM(B58:B59)</f>
        <v>691678257.01999998</v>
      </c>
      <c r="C57" s="8">
        <f>+SUM(C58:C59)</f>
        <v>683142442.66999996</v>
      </c>
      <c r="D57" s="9">
        <v>0</v>
      </c>
    </row>
    <row r="58" spans="1:13" x14ac:dyDescent="0.2">
      <c r="A58" s="13" t="s">
        <v>57</v>
      </c>
      <c r="B58" s="12">
        <v>691678257.01999998</v>
      </c>
      <c r="C58" s="12">
        <v>683142442.66999996</v>
      </c>
      <c r="D58" s="12">
        <v>0</v>
      </c>
    </row>
    <row r="59" spans="1:13" x14ac:dyDescent="0.2">
      <c r="A59" s="13" t="s">
        <v>58</v>
      </c>
      <c r="B59" s="12"/>
      <c r="C59" s="12"/>
      <c r="D59" s="12">
        <v>0</v>
      </c>
    </row>
    <row r="60" spans="1:13" x14ac:dyDescent="0.2">
      <c r="A60" s="7" t="s">
        <v>59</v>
      </c>
      <c r="B60" s="8">
        <f>+SUM(B61:B64)</f>
        <v>118137960.62</v>
      </c>
      <c r="C60" s="8">
        <f>+SUM(C61:C64)</f>
        <v>52187047</v>
      </c>
      <c r="D60" s="9">
        <v>0</v>
      </c>
    </row>
    <row r="61" spans="1:13" x14ac:dyDescent="0.2">
      <c r="A61" s="13" t="s">
        <v>60</v>
      </c>
      <c r="B61" s="12">
        <v>66273578.460000001</v>
      </c>
      <c r="C61" s="12">
        <v>1146249.99</v>
      </c>
      <c r="D61" s="12">
        <v>0</v>
      </c>
      <c r="J61" s="31"/>
      <c r="K61" s="31"/>
      <c r="L61" s="31"/>
      <c r="M61" s="31"/>
    </row>
    <row r="62" spans="1:13" x14ac:dyDescent="0.2">
      <c r="A62" s="13" t="s">
        <v>61</v>
      </c>
      <c r="B62" s="12">
        <v>51864382.159999996</v>
      </c>
      <c r="C62" s="12">
        <v>51040797.009999998</v>
      </c>
      <c r="D62" s="12">
        <v>0</v>
      </c>
      <c r="J62" s="31"/>
      <c r="K62" s="31"/>
      <c r="L62" s="31"/>
      <c r="M62" s="31"/>
    </row>
    <row r="63" spans="1:13" x14ac:dyDescent="0.2">
      <c r="A63" s="13" t="s">
        <v>62</v>
      </c>
      <c r="B63" s="12"/>
      <c r="C63" s="12"/>
      <c r="D63" s="12">
        <v>0</v>
      </c>
      <c r="J63" s="32"/>
      <c r="K63" s="26"/>
      <c r="L63" s="33"/>
      <c r="M63" s="33"/>
    </row>
    <row r="64" spans="1:13" x14ac:dyDescent="0.2">
      <c r="A64" s="13" t="s">
        <v>63</v>
      </c>
      <c r="B64" s="12"/>
      <c r="C64" s="12">
        <v>0</v>
      </c>
      <c r="D64" s="12"/>
      <c r="J64" s="28"/>
      <c r="K64" s="29"/>
      <c r="L64" s="33"/>
      <c r="M64" s="33"/>
    </row>
    <row r="65" spans="1:13" x14ac:dyDescent="0.2">
      <c r="A65" s="18" t="s">
        <v>64</v>
      </c>
      <c r="B65" s="19">
        <f>(+B56+B41)*-1</f>
        <v>-863380306.28999996</v>
      </c>
      <c r="C65" s="19">
        <f>(+C56+C41)*-1</f>
        <v>-836295007.19999993</v>
      </c>
      <c r="D65" s="20">
        <v>0</v>
      </c>
      <c r="J65" s="34"/>
      <c r="K65" s="34"/>
      <c r="L65" s="34"/>
      <c r="M65" s="34"/>
    </row>
    <row r="67" spans="1:13" x14ac:dyDescent="0.2">
      <c r="A67" s="2" t="s">
        <v>65</v>
      </c>
    </row>
    <row r="70" spans="1:13" x14ac:dyDescent="0.2">
      <c r="A70" s="21"/>
      <c r="B70" s="22"/>
      <c r="C70" s="22"/>
      <c r="D70" s="22"/>
      <c r="E70" s="22"/>
    </row>
    <row r="71" spans="1:13" x14ac:dyDescent="0.2">
      <c r="A71" s="25" t="s">
        <v>68</v>
      </c>
      <c r="B71" s="23"/>
      <c r="C71" s="27" t="s">
        <v>69</v>
      </c>
      <c r="D71" s="27"/>
      <c r="E71" s="27"/>
    </row>
    <row r="72" spans="1:13" x14ac:dyDescent="0.2">
      <c r="A72" s="28" t="s">
        <v>70</v>
      </c>
      <c r="B72" s="24"/>
      <c r="C72" s="30" t="s">
        <v>71</v>
      </c>
      <c r="D72" s="30"/>
      <c r="E72" s="30"/>
    </row>
    <row r="73" spans="1:13" x14ac:dyDescent="0.2">
      <c r="C73" s="22"/>
      <c r="D73" s="22"/>
    </row>
  </sheetData>
  <mergeCells count="7">
    <mergeCell ref="A1:D1"/>
    <mergeCell ref="A2:D2"/>
    <mergeCell ref="A3:D3"/>
    <mergeCell ref="C71:E71"/>
    <mergeCell ref="C72:E72"/>
    <mergeCell ref="L63:M63"/>
    <mergeCell ref="L64:M6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2017-08-16T16:43:11Z</dcterms:created>
  <dcterms:modified xsi:type="dcterms:W3CDTF">2017-08-16T18:04:45Z</dcterms:modified>
</cp:coreProperties>
</file>