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12. DICIEMBRE 2014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</externalReferences>
  <definedNames>
    <definedName name="AA">#REF!</definedName>
    <definedName name="Abr">#REF!</definedName>
    <definedName name="_xlnm.Print_Area" localSheetId="0">ECSF!$A$1:$K$64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C63" i="1"/>
  <c r="G62" i="1"/>
  <c r="C62" i="1"/>
  <c r="J55" i="1"/>
  <c r="I55" i="1"/>
  <c r="I54" i="1"/>
  <c r="I52" i="1" s="1"/>
  <c r="I50" i="1"/>
  <c r="J50" i="1" s="1"/>
  <c r="J49" i="1"/>
  <c r="I49" i="1"/>
  <c r="I48" i="1"/>
  <c r="J48" i="1" s="1"/>
  <c r="J47" i="1"/>
  <c r="I47" i="1"/>
  <c r="I46" i="1"/>
  <c r="I44" i="1" s="1"/>
  <c r="I42" i="1"/>
  <c r="J42" i="1" s="1"/>
  <c r="J41" i="1"/>
  <c r="I41" i="1"/>
  <c r="I40" i="1"/>
  <c r="I38" i="1" s="1"/>
  <c r="I36" i="1" s="1"/>
  <c r="E36" i="1"/>
  <c r="D36" i="1"/>
  <c r="D35" i="1"/>
  <c r="E35" i="1" s="1"/>
  <c r="J34" i="1"/>
  <c r="I34" i="1"/>
  <c r="D34" i="1"/>
  <c r="E34" i="1" s="1"/>
  <c r="J33" i="1"/>
  <c r="I33" i="1"/>
  <c r="D33" i="1"/>
  <c r="E33" i="1" s="1"/>
  <c r="J32" i="1"/>
  <c r="I32" i="1"/>
  <c r="D32" i="1"/>
  <c r="E32" i="1" s="1"/>
  <c r="J31" i="1"/>
  <c r="I31" i="1"/>
  <c r="D31" i="1"/>
  <c r="E31" i="1" s="1"/>
  <c r="J30" i="1"/>
  <c r="I30" i="1"/>
  <c r="D30" i="1"/>
  <c r="E30" i="1" s="1"/>
  <c r="J29" i="1"/>
  <c r="J27" i="1" s="1"/>
  <c r="I29" i="1"/>
  <c r="D29" i="1"/>
  <c r="D26" i="1" s="1"/>
  <c r="E28" i="1"/>
  <c r="D28" i="1"/>
  <c r="I27" i="1"/>
  <c r="I25" i="1"/>
  <c r="J25" i="1" s="1"/>
  <c r="J24" i="1"/>
  <c r="I24" i="1"/>
  <c r="D24" i="1"/>
  <c r="E24" i="1" s="1"/>
  <c r="J23" i="1"/>
  <c r="I23" i="1"/>
  <c r="D23" i="1"/>
  <c r="E23" i="1" s="1"/>
  <c r="J22" i="1"/>
  <c r="I22" i="1"/>
  <c r="D22" i="1"/>
  <c r="E22" i="1" s="1"/>
  <c r="J21" i="1"/>
  <c r="I21" i="1"/>
  <c r="D21" i="1"/>
  <c r="E21" i="1" s="1"/>
  <c r="J20" i="1"/>
  <c r="I20" i="1"/>
  <c r="D20" i="1"/>
  <c r="E20" i="1" s="1"/>
  <c r="J19" i="1"/>
  <c r="I19" i="1"/>
  <c r="D19" i="1"/>
  <c r="E19" i="1" s="1"/>
  <c r="E16" i="1" s="1"/>
  <c r="J18" i="1"/>
  <c r="J16" i="1" s="1"/>
  <c r="I18" i="1"/>
  <c r="E18" i="1"/>
  <c r="I16" i="1"/>
  <c r="I14" i="1" s="1"/>
  <c r="J14" i="1" l="1"/>
  <c r="D16" i="1"/>
  <c r="D14" i="1" s="1"/>
  <c r="E29" i="1"/>
  <c r="E26" i="1" s="1"/>
  <c r="E14" i="1" s="1"/>
  <c r="J40" i="1"/>
  <c r="J38" i="1" s="1"/>
  <c r="J46" i="1"/>
  <c r="J44" i="1" s="1"/>
  <c r="J54" i="1"/>
  <c r="J52" i="1" s="1"/>
  <c r="J36" i="1" l="1"/>
</calcChain>
</file>

<file path=xl/sharedStrings.xml><?xml version="1.0" encoding="utf-8"?>
<sst xmlns="http://schemas.openxmlformats.org/spreadsheetml/2006/main" count="63" uniqueCount="60">
  <si>
    <t>Cuenta Pública 2014</t>
  </si>
  <si>
    <t>Estado de Cambios en la Situación Financiera</t>
  </si>
  <si>
    <t>Del 1 de enero al 31 de diciembre de 2014 y 2013</t>
  </si>
  <si>
    <t>(Pesos)</t>
  </si>
  <si>
    <t>Ente Público:</t>
  </si>
  <si>
    <t>SISTEMA AVANZADO DE BACHILLERATO Y EDUCACIÓN SUPERIOR EN EL ESTADO DE GUANAJUATO (SABES)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</si>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</sst>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wrapText="1"/>
    </xf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right" vertical="top"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horizontal="right" vertical="top" wrapText="1"/>
    </xf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2" applyFont="1" applyFill="1" applyBorder="1" applyAlignment="1" applyProtection="1">
      <alignment horizontal="center"/>
    </xf>
    <xf numFmtId="0" fontId="6" fillId="2" borderId="7" xfId="0" applyFont="1" applyFill="1" applyBorder="1" applyAlignment="1">
      <alignment horizontal="left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3" fontId="6" fillId="2" borderId="1" xfId="1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/>
    <xf numFmtId="0" fontId="2" fillId="2" borderId="3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Protection="1">
      <protection locked="0"/>
    </xf>
    <xf numFmtId="43" fontId="6" fillId="2" borderId="0" xfId="1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GTO%20Vinculados%20dic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C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53">
          <cell r="I53">
            <v>-16619431.410000086</v>
          </cell>
        </row>
      </sheetData>
      <sheetData sheetId="1">
        <row r="18">
          <cell r="D18">
            <v>209038921.78</v>
          </cell>
          <cell r="E18">
            <v>184893077.78999999</v>
          </cell>
          <cell r="I18">
            <v>142755218.66</v>
          </cell>
          <cell r="J18">
            <v>94234892.329999998</v>
          </cell>
        </row>
        <row r="19">
          <cell r="D19">
            <v>6458856.1799999997</v>
          </cell>
          <cell r="E19">
            <v>13217655</v>
          </cell>
          <cell r="I19">
            <v>0</v>
          </cell>
          <cell r="J19">
            <v>0</v>
          </cell>
        </row>
        <row r="20">
          <cell r="D20">
            <v>1177026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3000</v>
          </cell>
          <cell r="J23">
            <v>3000</v>
          </cell>
        </row>
        <row r="24">
          <cell r="D24">
            <v>91305.01</v>
          </cell>
          <cell r="E24">
            <v>81305.009999999995</v>
          </cell>
          <cell r="I24">
            <v>0</v>
          </cell>
          <cell r="J24">
            <v>27954086</v>
          </cell>
        </row>
        <row r="25">
          <cell r="I25">
            <v>0</v>
          </cell>
          <cell r="J25">
            <v>0</v>
          </cell>
        </row>
        <row r="31">
          <cell r="D31">
            <v>434453.71</v>
          </cell>
          <cell r="E31">
            <v>10957310.5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580502154.58000004</v>
          </cell>
          <cell r="E33">
            <v>568949858.99000001</v>
          </cell>
          <cell r="I33">
            <v>0</v>
          </cell>
          <cell r="J33">
            <v>0</v>
          </cell>
        </row>
        <row r="34">
          <cell r="D34">
            <v>299090423.37</v>
          </cell>
          <cell r="E34">
            <v>260283916.38999999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-177474852.62</v>
          </cell>
          <cell r="E36">
            <v>-165014136.13999999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758361059.91999996</v>
          </cell>
          <cell r="J46">
            <v>706070551.14999998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-16619431.410000086</v>
          </cell>
          <cell r="J52">
            <v>-75935.72000002861</v>
          </cell>
        </row>
        <row r="53">
          <cell r="I53">
            <v>34818441.119999997</v>
          </cell>
          <cell r="J53">
            <v>45182394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73">
          <cell r="C73" t="str">
            <v>Ing. Alejandro Carretero Carretero.</v>
          </cell>
          <cell r="G73" t="str">
            <v>C.P. Adriana Margarita Orozco Jiménez</v>
          </cell>
        </row>
        <row r="74">
          <cell r="C74" t="str">
            <v>Director General del SABES</v>
          </cell>
          <cell r="G74" t="str">
            <v>Directora de Administración y Finanzas del SABES</v>
          </cell>
        </row>
      </sheetData>
      <sheetData sheetId="2">
        <row r="62">
          <cell r="C62" t="str">
            <v>Ing. Alejandro Carretero Carretero.</v>
          </cell>
        </row>
      </sheetData>
      <sheetData sheetId="3" refreshError="1"/>
      <sheetData sheetId="4">
        <row r="43">
          <cell r="B43" t="str">
            <v>Ing. Alejandro Carretero Carretero.</v>
          </cell>
        </row>
      </sheetData>
      <sheetData sheetId="5">
        <row r="52">
          <cell r="G52" t="str">
            <v>C.P. Adriana Margarita Orozco Jiménez</v>
          </cell>
        </row>
      </sheetData>
      <sheetData sheetId="6">
        <row r="46">
          <cell r="C46" t="str">
            <v>Ing. Alejandro Carretero Carretero.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topLeftCell="D1" zoomScale="80" zoomScaleNormal="80" zoomScalePageLayoutView="80" workbookViewId="0"/>
  </sheetViews>
  <sheetFormatPr baseColWidth="10" defaultRowHeight="12" x14ac:dyDescent="0.2"/>
  <cols>
    <col min="1" max="1" width="4.5703125" style="6" customWidth="1"/>
    <col min="2" max="2" width="24.7109375" style="6" customWidth="1"/>
    <col min="3" max="3" width="40" style="6" customWidth="1"/>
    <col min="4" max="5" width="18.7109375" style="6" customWidth="1"/>
    <col min="6" max="6" width="10.7109375" style="6" customWidth="1"/>
    <col min="7" max="7" width="24.7109375" style="6" customWidth="1"/>
    <col min="8" max="8" width="29.7109375" style="17" customWidth="1"/>
    <col min="9" max="10" width="18.7109375" style="6" customWidth="1"/>
    <col min="11" max="11" width="4.5703125" style="6" customWidth="1"/>
    <col min="12" max="16384" width="11.42578125" style="6"/>
  </cols>
  <sheetData>
    <row r="1" spans="1:11" ht="6" customHeight="1" x14ac:dyDescent="0.2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1:11" s="7" customFormat="1" ht="6" customHeight="1" x14ac:dyDescent="0.2">
      <c r="C2" s="8"/>
      <c r="H2" s="9"/>
    </row>
    <row r="3" spans="1:11" ht="14.1" customHeight="1" x14ac:dyDescent="0.2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4.1" customHeight="1" x14ac:dyDescent="0.2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4.1" customHeight="1" x14ac:dyDescent="0.2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4.1" customHeight="1" x14ac:dyDescent="0.2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1" ht="20.100000000000001" customHeight="1" x14ac:dyDescent="0.2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6"/>
    </row>
    <row r="8" spans="1:11" ht="3" customHeight="1" x14ac:dyDescent="0.2">
      <c r="A8" s="12"/>
      <c r="B8" s="12"/>
      <c r="C8" s="12"/>
      <c r="D8" s="12"/>
      <c r="E8" s="12"/>
      <c r="F8" s="12"/>
    </row>
    <row r="9" spans="1:11" s="7" customFormat="1" ht="3" customHeight="1" x14ac:dyDescent="0.2">
      <c r="A9" s="14"/>
      <c r="B9" s="18"/>
      <c r="C9" s="18"/>
      <c r="D9" s="18"/>
      <c r="E9" s="18"/>
      <c r="F9" s="19"/>
      <c r="H9" s="9"/>
    </row>
    <row r="10" spans="1:11" s="7" customFormat="1" ht="3" customHeight="1" x14ac:dyDescent="0.2">
      <c r="A10" s="20"/>
      <c r="B10" s="20"/>
      <c r="C10" s="20"/>
      <c r="D10" s="21"/>
      <c r="E10" s="21"/>
      <c r="F10" s="22"/>
      <c r="H10" s="9"/>
    </row>
    <row r="11" spans="1:11" s="7" customFormat="1" ht="20.100000000000001" customHeight="1" x14ac:dyDescent="0.2">
      <c r="A11" s="23"/>
      <c r="B11" s="24" t="s">
        <v>6</v>
      </c>
      <c r="C11" s="24"/>
      <c r="D11" s="25" t="s">
        <v>7</v>
      </c>
      <c r="E11" s="25" t="s">
        <v>8</v>
      </c>
      <c r="F11" s="26"/>
      <c r="G11" s="24" t="s">
        <v>6</v>
      </c>
      <c r="H11" s="24"/>
      <c r="I11" s="25" t="s">
        <v>7</v>
      </c>
      <c r="J11" s="25" t="s">
        <v>8</v>
      </c>
      <c r="K11" s="27"/>
    </row>
    <row r="12" spans="1:11" ht="3" customHeight="1" x14ac:dyDescent="0.2">
      <c r="A12" s="28"/>
      <c r="B12" s="29"/>
      <c r="C12" s="29"/>
      <c r="D12" s="30"/>
      <c r="E12" s="30"/>
      <c r="F12" s="10"/>
      <c r="G12" s="7"/>
      <c r="H12" s="9"/>
      <c r="I12" s="7"/>
      <c r="J12" s="7"/>
      <c r="K12" s="31"/>
    </row>
    <row r="13" spans="1:11" s="7" customFormat="1" ht="3" customHeight="1" x14ac:dyDescent="0.2">
      <c r="A13" s="32"/>
      <c r="B13" s="33"/>
      <c r="C13" s="33"/>
      <c r="D13" s="34"/>
      <c r="E13" s="34"/>
      <c r="F13" s="8"/>
      <c r="H13" s="9"/>
      <c r="K13" s="31"/>
    </row>
    <row r="14" spans="1:11" x14ac:dyDescent="0.2">
      <c r="A14" s="35"/>
      <c r="B14" s="36" t="s">
        <v>9</v>
      </c>
      <c r="C14" s="36"/>
      <c r="D14" s="37">
        <f>D16+D26</f>
        <v>29742372.090000018</v>
      </c>
      <c r="E14" s="37">
        <f>E16+E26</f>
        <v>75691672.560000062</v>
      </c>
      <c r="F14" s="8"/>
      <c r="G14" s="36" t="s">
        <v>10</v>
      </c>
      <c r="H14" s="36"/>
      <c r="I14" s="37">
        <f>I16+I27</f>
        <v>48520326.329999998</v>
      </c>
      <c r="J14" s="37">
        <f>J16+J27</f>
        <v>27954086</v>
      </c>
      <c r="K14" s="31"/>
    </row>
    <row r="15" spans="1:11" x14ac:dyDescent="0.2">
      <c r="A15" s="38"/>
      <c r="B15" s="39"/>
      <c r="C15" s="40"/>
      <c r="D15" s="41"/>
      <c r="E15" s="41"/>
      <c r="F15" s="8"/>
      <c r="G15" s="39"/>
      <c r="H15" s="39"/>
      <c r="I15" s="41"/>
      <c r="J15" s="41"/>
      <c r="K15" s="31"/>
    </row>
    <row r="16" spans="1:11" x14ac:dyDescent="0.2">
      <c r="A16" s="38"/>
      <c r="B16" s="36" t="s">
        <v>11</v>
      </c>
      <c r="C16" s="36"/>
      <c r="D16" s="37">
        <f>SUM(D18:D24)</f>
        <v>6758798.8200000003</v>
      </c>
      <c r="E16" s="37">
        <f>SUM(E18:E24)</f>
        <v>25332869.99000001</v>
      </c>
      <c r="F16" s="8"/>
      <c r="G16" s="36" t="s">
        <v>12</v>
      </c>
      <c r="H16" s="36"/>
      <c r="I16" s="37">
        <f>SUM(I18:I25)</f>
        <v>48520326.329999998</v>
      </c>
      <c r="J16" s="37">
        <f>SUM(J18:J25)</f>
        <v>27954086</v>
      </c>
      <c r="K16" s="31"/>
    </row>
    <row r="17" spans="1:11" x14ac:dyDescent="0.2">
      <c r="A17" s="38"/>
      <c r="B17" s="39"/>
      <c r="C17" s="40"/>
      <c r="D17" s="41"/>
      <c r="E17" s="41"/>
      <c r="F17" s="8"/>
      <c r="G17" s="39"/>
      <c r="H17" s="39"/>
      <c r="I17" s="41"/>
      <c r="J17" s="41"/>
      <c r="K17" s="31"/>
    </row>
    <row r="18" spans="1:11" x14ac:dyDescent="0.2">
      <c r="A18" s="35"/>
      <c r="B18" s="42" t="s">
        <v>13</v>
      </c>
      <c r="C18" s="42"/>
      <c r="D18" s="43">
        <v>0</v>
      </c>
      <c r="E18" s="43">
        <f>IF(D18&gt;0,0,[1]ESF!D18-[1]ESF!E18)</f>
        <v>24145843.99000001</v>
      </c>
      <c r="F18" s="8"/>
      <c r="G18" s="42" t="s">
        <v>14</v>
      </c>
      <c r="H18" s="42"/>
      <c r="I18" s="43">
        <f>IF([1]ESF!I18&gt;[1]ESF!J18,[1]ESF!I18-[1]ESF!J18,0)</f>
        <v>48520326.329999998</v>
      </c>
      <c r="J18" s="43">
        <f>IF(I18&gt;0,0,[1]ESF!J18-[1]ESF!I18)</f>
        <v>0</v>
      </c>
      <c r="K18" s="31"/>
    </row>
    <row r="19" spans="1:11" x14ac:dyDescent="0.2">
      <c r="A19" s="35"/>
      <c r="B19" s="42" t="s">
        <v>15</v>
      </c>
      <c r="C19" s="42"/>
      <c r="D19" s="43">
        <f>IF([1]ESF!D19&lt;[1]ESF!E19,[1]ESF!E19-[1]ESF!D19,0)</f>
        <v>6758798.8200000003</v>
      </c>
      <c r="E19" s="43">
        <f>IF(D19&gt;0,0,[1]ESF!D19-[1]ESF!E19)</f>
        <v>0</v>
      </c>
      <c r="F19" s="8"/>
      <c r="G19" s="42" t="s">
        <v>16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31"/>
    </row>
    <row r="20" spans="1:11" x14ac:dyDescent="0.2">
      <c r="A20" s="35"/>
      <c r="B20" s="42" t="s">
        <v>17</v>
      </c>
      <c r="C20" s="42"/>
      <c r="D20" s="43">
        <f>IF([1]ESF!D20&lt;[1]ESF!E20,[1]ESF!E20-[1]ESF!D20,0)</f>
        <v>0</v>
      </c>
      <c r="E20" s="43">
        <f>IF(D20&gt;0,0,[1]ESF!D20-[1]ESF!E20)</f>
        <v>1177026</v>
      </c>
      <c r="F20" s="8"/>
      <c r="G20" s="42" t="s">
        <v>18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31"/>
    </row>
    <row r="21" spans="1:11" x14ac:dyDescent="0.2">
      <c r="A21" s="35"/>
      <c r="B21" s="42" t="s">
        <v>19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8"/>
      <c r="G21" s="42" t="s">
        <v>20</v>
      </c>
      <c r="H21" s="42"/>
      <c r="I21" s="43">
        <f>IF([1]ESF!I21&gt;[1]ESF!J21,[1]ESF!I21-[1]ESF!J21,0)</f>
        <v>0</v>
      </c>
      <c r="J21" s="43">
        <f>IF(I21&gt;0,0,[1]ESF!J21-[1]ESF!I21)</f>
        <v>0</v>
      </c>
      <c r="K21" s="31"/>
    </row>
    <row r="22" spans="1:11" x14ac:dyDescent="0.2">
      <c r="A22" s="35"/>
      <c r="B22" s="42" t="s">
        <v>21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8"/>
      <c r="G22" s="42" t="s">
        <v>22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31"/>
    </row>
    <row r="23" spans="1:11" ht="25.5" customHeight="1" x14ac:dyDescent="0.2">
      <c r="A23" s="35"/>
      <c r="B23" s="42" t="s">
        <v>23</v>
      </c>
      <c r="C23" s="42"/>
      <c r="D23" s="43">
        <f>IF([1]ESF!D23&lt;[1]ESF!E23,[1]ESF!E23-[1]ESF!D23,0)</f>
        <v>0</v>
      </c>
      <c r="E23" s="43">
        <f>IF(D23&gt;0,0,[1]ESF!D23-[1]ESF!E23)</f>
        <v>0</v>
      </c>
      <c r="F23" s="8"/>
      <c r="G23" s="44" t="s">
        <v>24</v>
      </c>
      <c r="H23" s="44"/>
      <c r="I23" s="43">
        <f>IF([1]ESF!I23&gt;[1]ESF!J23,[1]ESF!I23-[1]ESF!J23,0)</f>
        <v>0</v>
      </c>
      <c r="J23" s="43">
        <f>IF(I23&gt;0,0,[1]ESF!J23-[1]ESF!I23)</f>
        <v>0</v>
      </c>
      <c r="K23" s="31"/>
    </row>
    <row r="24" spans="1:11" x14ac:dyDescent="0.2">
      <c r="A24" s="35"/>
      <c r="B24" s="42" t="s">
        <v>25</v>
      </c>
      <c r="C24" s="42"/>
      <c r="D24" s="43">
        <f>IF([1]ESF!D24&lt;[1]ESF!E24,[1]ESF!E24-[1]ESF!D24,0)</f>
        <v>0</v>
      </c>
      <c r="E24" s="43">
        <f>IF(D24&gt;0,0,[1]ESF!D24-[1]ESF!E24)</f>
        <v>10000</v>
      </c>
      <c r="F24" s="8"/>
      <c r="G24" s="42" t="s">
        <v>26</v>
      </c>
      <c r="H24" s="42"/>
      <c r="I24" s="43">
        <f>IF([1]ESF!I24&gt;[1]ESF!J24,[1]ESF!I24-[1]ESF!J24,0)</f>
        <v>0</v>
      </c>
      <c r="J24" s="43">
        <f>IF(I24&gt;0,0,[1]ESF!J24-[1]ESF!I24)</f>
        <v>27954086</v>
      </c>
      <c r="K24" s="31"/>
    </row>
    <row r="25" spans="1:11" x14ac:dyDescent="0.2">
      <c r="A25" s="38"/>
      <c r="B25" s="39"/>
      <c r="C25" s="40"/>
      <c r="D25" s="41"/>
      <c r="E25" s="41"/>
      <c r="F25" s="8"/>
      <c r="G25" s="42" t="s">
        <v>27</v>
      </c>
      <c r="H25" s="42"/>
      <c r="I25" s="43">
        <f>IF([1]ESF!I25&gt;[1]ESF!J25,[1]ESF!I25-[1]ESF!J25,0)</f>
        <v>0</v>
      </c>
      <c r="J25" s="43">
        <f>IF(I25&gt;0,0,[1]ESF!J25-[1]ESF!I25)</f>
        <v>0</v>
      </c>
      <c r="K25" s="31"/>
    </row>
    <row r="26" spans="1:11" x14ac:dyDescent="0.2">
      <c r="A26" s="38"/>
      <c r="B26" s="36" t="s">
        <v>28</v>
      </c>
      <c r="C26" s="36"/>
      <c r="D26" s="37">
        <f>SUM(D28:D36)</f>
        <v>22983573.270000018</v>
      </c>
      <c r="E26" s="37">
        <f>SUM(E28:E36)</f>
        <v>50358802.570000052</v>
      </c>
      <c r="F26" s="8"/>
      <c r="G26" s="39"/>
      <c r="H26" s="39"/>
      <c r="I26" s="41"/>
      <c r="J26" s="41"/>
      <c r="K26" s="31"/>
    </row>
    <row r="27" spans="1:11" x14ac:dyDescent="0.2">
      <c r="A27" s="38"/>
      <c r="B27" s="39"/>
      <c r="C27" s="40"/>
      <c r="D27" s="41"/>
      <c r="E27" s="41"/>
      <c r="F27" s="8"/>
      <c r="G27" s="45" t="s">
        <v>29</v>
      </c>
      <c r="H27" s="45"/>
      <c r="I27" s="37">
        <f>SUM(I29:I34)</f>
        <v>0</v>
      </c>
      <c r="J27" s="37">
        <f>SUM(J29:J34)</f>
        <v>0</v>
      </c>
      <c r="K27" s="31"/>
    </row>
    <row r="28" spans="1:11" x14ac:dyDescent="0.2">
      <c r="A28" s="35"/>
      <c r="B28" s="42" t="s">
        <v>30</v>
      </c>
      <c r="C28" s="42"/>
      <c r="D28" s="43">
        <f>IF([1]ESF!D31&lt;[1]ESF!E31,[1]ESF!E31-[1]ESF!D31,0)</f>
        <v>10522856.789999999</v>
      </c>
      <c r="E28" s="43">
        <f>IF(D28&gt;0,0,[1]ESF!D31-[1]ESF!E31)</f>
        <v>0</v>
      </c>
      <c r="F28" s="8"/>
      <c r="G28" s="39"/>
      <c r="H28" s="39"/>
      <c r="I28" s="41"/>
      <c r="J28" s="41"/>
      <c r="K28" s="31"/>
    </row>
    <row r="29" spans="1:11" x14ac:dyDescent="0.2">
      <c r="A29" s="35"/>
      <c r="B29" s="42" t="s">
        <v>31</v>
      </c>
      <c r="C29" s="42"/>
      <c r="D29" s="43">
        <f>IF([1]ESF!D32&lt;[1]ESF!E32,[1]ESF!E32-[1]ESF!D32,0)</f>
        <v>0</v>
      </c>
      <c r="E29" s="43">
        <f>IF(D29&gt;0,0,[1]ESF!D32-[1]ESF!E32)</f>
        <v>0</v>
      </c>
      <c r="F29" s="8"/>
      <c r="G29" s="42" t="s">
        <v>32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31"/>
    </row>
    <row r="30" spans="1:11" x14ac:dyDescent="0.2">
      <c r="A30" s="35"/>
      <c r="B30" s="42" t="s">
        <v>33</v>
      </c>
      <c r="C30" s="42"/>
      <c r="D30" s="43">
        <f>IF([1]ESF!D33&lt;[1]ESF!E33,[1]ESF!E33-[1]ESF!D33,0)</f>
        <v>0</v>
      </c>
      <c r="E30" s="43">
        <f>IF(D30&gt;0,0,[1]ESF!D33-[1]ESF!E33)</f>
        <v>11552295.590000033</v>
      </c>
      <c r="F30" s="8"/>
      <c r="G30" s="42" t="s">
        <v>34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31"/>
    </row>
    <row r="31" spans="1:11" x14ac:dyDescent="0.2">
      <c r="A31" s="35"/>
      <c r="B31" s="42" t="s">
        <v>35</v>
      </c>
      <c r="C31" s="42"/>
      <c r="D31" s="43">
        <f>IF([1]ESF!D34&lt;[1]ESF!E34,[1]ESF!E34-[1]ESF!D34,0)</f>
        <v>0</v>
      </c>
      <c r="E31" s="43">
        <f>IF(D31&gt;0,0,[1]ESF!D34-[1]ESF!E34)</f>
        <v>38806506.980000019</v>
      </c>
      <c r="F31" s="8"/>
      <c r="G31" s="42" t="s">
        <v>36</v>
      </c>
      <c r="H31" s="42"/>
      <c r="I31" s="43">
        <f>IF([1]ESF!I33&gt;[1]ESF!J33,[1]ESF!I33-[1]ESF!J33,0)</f>
        <v>0</v>
      </c>
      <c r="J31" s="43">
        <f>IF(I31&gt;0,0,[1]ESF!J33-[1]ESF!I33)</f>
        <v>0</v>
      </c>
      <c r="K31" s="31"/>
    </row>
    <row r="32" spans="1:11" x14ac:dyDescent="0.2">
      <c r="A32" s="35"/>
      <c r="B32" s="42" t="s">
        <v>37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8"/>
      <c r="G32" s="42" t="s">
        <v>38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31"/>
    </row>
    <row r="33" spans="1:11" ht="26.1" customHeight="1" x14ac:dyDescent="0.2">
      <c r="A33" s="35"/>
      <c r="B33" s="44" t="s">
        <v>39</v>
      </c>
      <c r="C33" s="44"/>
      <c r="D33" s="43">
        <f>IF([1]ESF!D36&lt;[1]ESF!E36,[1]ESF!E36-[1]ESF!D36,0)</f>
        <v>12460716.480000019</v>
      </c>
      <c r="E33" s="43">
        <f>IF(D33&gt;0,0,[1]ESF!D36-[1]ESF!E36)</f>
        <v>0</v>
      </c>
      <c r="F33" s="8"/>
      <c r="G33" s="44" t="s">
        <v>40</v>
      </c>
      <c r="H33" s="44"/>
      <c r="I33" s="43">
        <f>IF([1]ESF!I35&gt;[1]ESF!J35,[1]ESF!I35-[1]ESF!J35,0)</f>
        <v>0</v>
      </c>
      <c r="J33" s="43">
        <f>IF(I33&gt;0,0,[1]ESF!J35-[1]ESF!I35)</f>
        <v>0</v>
      </c>
      <c r="K33" s="31"/>
    </row>
    <row r="34" spans="1:11" x14ac:dyDescent="0.2">
      <c r="A34" s="35"/>
      <c r="B34" s="42" t="s">
        <v>41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8"/>
      <c r="G34" s="42" t="s">
        <v>42</v>
      </c>
      <c r="H34" s="42"/>
      <c r="I34" s="43">
        <f>IF([1]ESF!I36&gt;[1]ESF!J36,[1]ESF!I36-[1]ESF!J36,0)</f>
        <v>0</v>
      </c>
      <c r="J34" s="43">
        <f>IF(I34&gt;0,0,[1]ESF!J36-[1]ESF!I36)</f>
        <v>0</v>
      </c>
      <c r="K34" s="31"/>
    </row>
    <row r="35" spans="1:11" ht="25.5" customHeight="1" x14ac:dyDescent="0.2">
      <c r="A35" s="35"/>
      <c r="B35" s="44" t="s">
        <v>43</v>
      </c>
      <c r="C35" s="44"/>
      <c r="D35" s="43">
        <f>IF([1]ESF!D38&lt;[1]ESF!E38,[1]ESF!E38-[1]ESF!D38,0)</f>
        <v>0</v>
      </c>
      <c r="E35" s="43">
        <f>IF(D35&gt;0,0,[1]ESF!D38-[1]ESF!E38)</f>
        <v>0</v>
      </c>
      <c r="F35" s="8"/>
      <c r="G35" s="39"/>
      <c r="H35" s="39"/>
      <c r="I35" s="46"/>
      <c r="J35" s="46"/>
      <c r="K35" s="31"/>
    </row>
    <row r="36" spans="1:11" x14ac:dyDescent="0.2">
      <c r="A36" s="35"/>
      <c r="B36" s="42" t="s">
        <v>44</v>
      </c>
      <c r="C36" s="42"/>
      <c r="D36" s="43">
        <f>IF([1]ESF!D39&lt;[1]ESF!E39,[1]ESF!E39-[1]ESF!D39,0)</f>
        <v>0</v>
      </c>
      <c r="E36" s="43">
        <f>IF(D36&gt;0,0,[1]ESF!D39-[1]ESF!E39)</f>
        <v>0</v>
      </c>
      <c r="F36" s="8"/>
      <c r="G36" s="36" t="s">
        <v>45</v>
      </c>
      <c r="H36" s="36"/>
      <c r="I36" s="37">
        <f>I38+I44+I52</f>
        <v>52290508.769999981</v>
      </c>
      <c r="J36" s="37">
        <f>J38+J44+J52</f>
        <v>26907448.57000006</v>
      </c>
      <c r="K36" s="31"/>
    </row>
    <row r="37" spans="1:11" x14ac:dyDescent="0.2">
      <c r="A37" s="38"/>
      <c r="B37" s="39"/>
      <c r="C37" s="40"/>
      <c r="D37" s="46"/>
      <c r="E37" s="46"/>
      <c r="F37" s="8"/>
      <c r="G37" s="39"/>
      <c r="H37" s="39"/>
      <c r="I37" s="41"/>
      <c r="J37" s="41"/>
      <c r="K37" s="31"/>
    </row>
    <row r="38" spans="1:11" x14ac:dyDescent="0.2">
      <c r="A38" s="35"/>
      <c r="B38" s="7"/>
      <c r="C38" s="7"/>
      <c r="D38" s="7"/>
      <c r="E38" s="7"/>
      <c r="F38" s="8"/>
      <c r="G38" s="36" t="s">
        <v>46</v>
      </c>
      <c r="H38" s="36"/>
      <c r="I38" s="37">
        <f>SUM(I40:I42)</f>
        <v>52290508.769999981</v>
      </c>
      <c r="J38" s="37">
        <f>SUM(J40:J42)</f>
        <v>0</v>
      </c>
      <c r="K38" s="31"/>
    </row>
    <row r="39" spans="1:11" x14ac:dyDescent="0.2">
      <c r="A39" s="38"/>
      <c r="B39" s="7"/>
      <c r="C39" s="7"/>
      <c r="D39" s="7"/>
      <c r="E39" s="7"/>
      <c r="F39" s="8"/>
      <c r="G39" s="39"/>
      <c r="H39" s="39"/>
      <c r="I39" s="41"/>
      <c r="J39" s="41"/>
      <c r="K39" s="31"/>
    </row>
    <row r="40" spans="1:11" x14ac:dyDescent="0.2">
      <c r="A40" s="35"/>
      <c r="B40" s="7"/>
      <c r="C40" s="7"/>
      <c r="D40" s="7"/>
      <c r="E40" s="7"/>
      <c r="F40" s="8"/>
      <c r="G40" s="42" t="s">
        <v>47</v>
      </c>
      <c r="H40" s="42"/>
      <c r="I40" s="43">
        <f>IF([1]ESF!I46&gt;[1]ESF!J46,[1]ESF!I46-[1]ESF!J46,0)</f>
        <v>52290508.769999981</v>
      </c>
      <c r="J40" s="43">
        <f>IF(I40&gt;0,0,[1]ESF!J46-[1]ESF!I46)</f>
        <v>0</v>
      </c>
      <c r="K40" s="31"/>
    </row>
    <row r="41" spans="1:11" x14ac:dyDescent="0.2">
      <c r="A41" s="38"/>
      <c r="B41" s="7"/>
      <c r="C41" s="7"/>
      <c r="D41" s="7"/>
      <c r="E41" s="7"/>
      <c r="F41" s="8"/>
      <c r="G41" s="42" t="s">
        <v>48</v>
      </c>
      <c r="H41" s="42"/>
      <c r="I41" s="43">
        <f>IF([1]ESF!I47&gt;[1]ESF!J47,[1]ESF!I47-[1]ESF!J47,0)</f>
        <v>0</v>
      </c>
      <c r="J41" s="43">
        <f>IF(I41&gt;0,0,[1]ESF!J47-[1]ESF!I47)</f>
        <v>0</v>
      </c>
      <c r="K41" s="31"/>
    </row>
    <row r="42" spans="1:11" x14ac:dyDescent="0.2">
      <c r="A42" s="35"/>
      <c r="B42" s="7"/>
      <c r="C42" s="7"/>
      <c r="D42" s="7"/>
      <c r="E42" s="7"/>
      <c r="F42" s="8"/>
      <c r="G42" s="42" t="s">
        <v>49</v>
      </c>
      <c r="H42" s="42"/>
      <c r="I42" s="43">
        <f>IF([1]ESF!I48&gt;[1]ESF!J48,[1]ESF!I48-[1]ESF!J48,0)</f>
        <v>0</v>
      </c>
      <c r="J42" s="43">
        <f>IF(I42&gt;0,0,[1]ESF!J48-[1]ESF!I48)</f>
        <v>0</v>
      </c>
      <c r="K42" s="31"/>
    </row>
    <row r="43" spans="1:11" x14ac:dyDescent="0.2">
      <c r="A43" s="35"/>
      <c r="B43" s="7"/>
      <c r="C43" s="7"/>
      <c r="D43" s="7"/>
      <c r="E43" s="7"/>
      <c r="F43" s="8"/>
      <c r="G43" s="39"/>
      <c r="H43" s="39"/>
      <c r="I43" s="41"/>
      <c r="J43" s="41"/>
      <c r="K43" s="31"/>
    </row>
    <row r="44" spans="1:11" x14ac:dyDescent="0.2">
      <c r="A44" s="35"/>
      <c r="B44" s="7"/>
      <c r="C44" s="7"/>
      <c r="D44" s="7"/>
      <c r="E44" s="7"/>
      <c r="F44" s="8"/>
      <c r="G44" s="36" t="s">
        <v>50</v>
      </c>
      <c r="H44" s="36"/>
      <c r="I44" s="37">
        <f>SUM(I46:I50)</f>
        <v>0</v>
      </c>
      <c r="J44" s="37">
        <f>SUM(J46:J50)</f>
        <v>26907448.57000006</v>
      </c>
      <c r="K44" s="31"/>
    </row>
    <row r="45" spans="1:11" x14ac:dyDescent="0.2">
      <c r="A45" s="35"/>
      <c r="B45" s="7"/>
      <c r="C45" s="7"/>
      <c r="D45" s="7"/>
      <c r="E45" s="7"/>
      <c r="F45" s="8"/>
      <c r="G45" s="39"/>
      <c r="H45" s="39"/>
      <c r="I45" s="41"/>
      <c r="J45" s="41"/>
      <c r="K45" s="31"/>
    </row>
    <row r="46" spans="1:11" x14ac:dyDescent="0.2">
      <c r="A46" s="35"/>
      <c r="B46" s="7"/>
      <c r="C46" s="7"/>
      <c r="D46" s="7"/>
      <c r="E46" s="7"/>
      <c r="F46" s="8"/>
      <c r="G46" s="42" t="s">
        <v>51</v>
      </c>
      <c r="H46" s="42"/>
      <c r="I46" s="43">
        <f>IF([1]ESF!I52&gt;[1]ESF!J52,[1]ESF!I52-[1]ESF!J52,0)</f>
        <v>0</v>
      </c>
      <c r="J46" s="43">
        <f>IF(I46&gt;0,0,[1]ESF!J52-[1]ESF!I52)</f>
        <v>16543495.690000057</v>
      </c>
      <c r="K46" s="31"/>
    </row>
    <row r="47" spans="1:11" x14ac:dyDescent="0.2">
      <c r="A47" s="35"/>
      <c r="B47" s="7"/>
      <c r="C47" s="7"/>
      <c r="D47" s="7"/>
      <c r="E47" s="7"/>
      <c r="F47" s="8"/>
      <c r="G47" s="42" t="s">
        <v>52</v>
      </c>
      <c r="H47" s="42"/>
      <c r="I47" s="43">
        <f>IF([1]ESF!I53&gt;[1]ESF!J53,[1]ESF!I53-[1]ESF!J53,0)</f>
        <v>0</v>
      </c>
      <c r="J47" s="43">
        <f>IF(I47&gt;0,0,[1]ESF!J53-[1]ESF!I53)</f>
        <v>10363952.880000003</v>
      </c>
      <c r="K47" s="31"/>
    </row>
    <row r="48" spans="1:11" x14ac:dyDescent="0.2">
      <c r="A48" s="35"/>
      <c r="B48" s="7"/>
      <c r="C48" s="7"/>
      <c r="D48" s="7"/>
      <c r="E48" s="7"/>
      <c r="F48" s="8"/>
      <c r="G48" s="42" t="s">
        <v>53</v>
      </c>
      <c r="H48" s="42"/>
      <c r="I48" s="43">
        <f>IF([1]ESF!I54&gt;[1]ESF!J54,[1]ESF!I54-[1]ESF!J54,0)</f>
        <v>0</v>
      </c>
      <c r="J48" s="43">
        <f>IF(I48&gt;0,0,[1]ESF!J54-[1]ESF!I54)</f>
        <v>0</v>
      </c>
      <c r="K48" s="31"/>
    </row>
    <row r="49" spans="1:11" x14ac:dyDescent="0.2">
      <c r="A49" s="35"/>
      <c r="B49" s="7"/>
      <c r="C49" s="7"/>
      <c r="D49" s="7"/>
      <c r="E49" s="7"/>
      <c r="F49" s="8"/>
      <c r="G49" s="42" t="s">
        <v>54</v>
      </c>
      <c r="H49" s="42"/>
      <c r="I49" s="43">
        <f>IF([1]ESF!I55&gt;[1]ESF!J55,[1]ESF!I55-[1]ESF!J55,0)</f>
        <v>0</v>
      </c>
      <c r="J49" s="43">
        <f>IF(I49&gt;0,0,[1]ESF!J55-[1]ESF!I55)</f>
        <v>0</v>
      </c>
      <c r="K49" s="31"/>
    </row>
    <row r="50" spans="1:11" x14ac:dyDescent="0.2">
      <c r="A50" s="38"/>
      <c r="B50" s="7"/>
      <c r="C50" s="7"/>
      <c r="D50" s="7"/>
      <c r="E50" s="7"/>
      <c r="F50" s="8"/>
      <c r="G50" s="42" t="s">
        <v>55</v>
      </c>
      <c r="H50" s="42"/>
      <c r="I50" s="43">
        <f>IF([1]ESF!I56&gt;[1]ESF!J56,[1]ESF!I56-[1]ESF!J56,0)</f>
        <v>0</v>
      </c>
      <c r="J50" s="43">
        <f>IF(I50&gt;0,0,[1]ESF!J56-[1]ESF!I56)</f>
        <v>0</v>
      </c>
      <c r="K50" s="31"/>
    </row>
    <row r="51" spans="1:11" x14ac:dyDescent="0.2">
      <c r="A51" s="35"/>
      <c r="B51" s="7"/>
      <c r="C51" s="7"/>
      <c r="D51" s="7"/>
      <c r="E51" s="7"/>
      <c r="F51" s="8"/>
      <c r="G51" s="39"/>
      <c r="H51" s="39"/>
      <c r="I51" s="41"/>
      <c r="J51" s="41"/>
      <c r="K51" s="31"/>
    </row>
    <row r="52" spans="1:11" ht="26.1" customHeight="1" x14ac:dyDescent="0.2">
      <c r="A52" s="38"/>
      <c r="B52" s="7"/>
      <c r="C52" s="7"/>
      <c r="D52" s="7"/>
      <c r="E52" s="7"/>
      <c r="F52" s="8"/>
      <c r="G52" s="36" t="s">
        <v>56</v>
      </c>
      <c r="H52" s="36"/>
      <c r="I52" s="37">
        <f>SUM(I54:I55)</f>
        <v>0</v>
      </c>
      <c r="J52" s="37">
        <f>SUM(J54:J55)</f>
        <v>0</v>
      </c>
      <c r="K52" s="31"/>
    </row>
    <row r="53" spans="1:11" x14ac:dyDescent="0.2">
      <c r="A53" s="35"/>
      <c r="B53" s="7"/>
      <c r="C53" s="7"/>
      <c r="D53" s="7"/>
      <c r="E53" s="7"/>
      <c r="F53" s="8"/>
      <c r="G53" s="39"/>
      <c r="H53" s="39"/>
      <c r="I53" s="41"/>
      <c r="J53" s="41"/>
      <c r="K53" s="31"/>
    </row>
    <row r="54" spans="1:11" x14ac:dyDescent="0.2">
      <c r="A54" s="35"/>
      <c r="B54" s="7"/>
      <c r="C54" s="7"/>
      <c r="D54" s="7"/>
      <c r="E54" s="7"/>
      <c r="F54" s="8"/>
      <c r="G54" s="42" t="s">
        <v>57</v>
      </c>
      <c r="H54" s="42"/>
      <c r="I54" s="43">
        <f>IF([1]ESF!I60&gt;[1]ESF!J60,[1]ESF!I60-[1]ESF!J60,0)</f>
        <v>0</v>
      </c>
      <c r="J54" s="43">
        <f>IF(I54&gt;0,0,[1]ESF!J60-[1]ESF!I60)</f>
        <v>0</v>
      </c>
      <c r="K54" s="31"/>
    </row>
    <row r="55" spans="1:11" ht="19.5" customHeight="1" x14ac:dyDescent="0.2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IF([1]ESF!I61&gt;[1]ESF!J61,[1]ESF!I61-[1]ESF!J61,0)</f>
        <v>0</v>
      </c>
      <c r="J55" s="51">
        <f>IF(I55&gt;0,0,[1]ESF!J61-[1]ESF!I61)</f>
        <v>0</v>
      </c>
      <c r="K55" s="52"/>
    </row>
    <row r="56" spans="1:11" ht="6" customHeight="1" x14ac:dyDescent="0.2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 x14ac:dyDescent="0.2">
      <c r="A57" s="7"/>
      <c r="C57" s="58"/>
      <c r="D57" s="59"/>
      <c r="E57" s="60"/>
      <c r="F57" s="60"/>
      <c r="H57" s="61"/>
      <c r="I57" s="59"/>
      <c r="J57" s="60"/>
      <c r="K57" s="60"/>
    </row>
    <row r="58" spans="1:11" ht="6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15" customHeight="1" x14ac:dyDescent="0.2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1:11" ht="9.75" customHeight="1" x14ac:dyDescent="0.2">
      <c r="B60" s="58"/>
      <c r="C60" s="59"/>
      <c r="D60" s="60"/>
      <c r="E60" s="60"/>
      <c r="G60" s="62"/>
      <c r="H60" s="63"/>
      <c r="I60" s="60"/>
      <c r="J60" s="60"/>
    </row>
    <row r="61" spans="1:11" ht="50.1" customHeight="1" x14ac:dyDescent="0.2">
      <c r="B61" s="58"/>
      <c r="C61" s="65"/>
      <c r="D61" s="66"/>
      <c r="E61" s="60"/>
      <c r="G61" s="67"/>
      <c r="H61" s="68"/>
      <c r="I61" s="60"/>
      <c r="J61" s="60"/>
    </row>
    <row r="62" spans="1:11" ht="14.1" customHeight="1" x14ac:dyDescent="0.2">
      <c r="B62" s="69"/>
      <c r="C62" s="70" t="str">
        <f>+[1]ESF!C73</f>
        <v>Ing. Alejandro Carretero Carretero.</v>
      </c>
      <c r="D62" s="70"/>
      <c r="E62" s="60"/>
      <c r="F62" s="60"/>
      <c r="G62" s="70" t="str">
        <f>+[1]ESF!G73</f>
        <v>C.P. Adriana Margarita Orozco Jiménez</v>
      </c>
      <c r="H62" s="70"/>
      <c r="I62" s="40"/>
      <c r="J62" s="60"/>
    </row>
    <row r="63" spans="1:11" ht="14.1" customHeight="1" x14ac:dyDescent="0.2">
      <c r="B63" s="71"/>
      <c r="C63" s="72" t="str">
        <f>+[1]ESF!C74</f>
        <v>Director General del SABES</v>
      </c>
      <c r="D63" s="72"/>
      <c r="E63" s="73"/>
      <c r="F63" s="73"/>
      <c r="G63" s="72" t="str">
        <f>+[1]ESF!G74</f>
        <v>Directora de Administración y Finanzas del SABES</v>
      </c>
      <c r="H63" s="72"/>
      <c r="I63" s="40"/>
      <c r="J63" s="60"/>
    </row>
    <row r="64" spans="1:11" x14ac:dyDescent="0.2">
      <c r="A64" s="74"/>
      <c r="F64" s="8"/>
    </row>
  </sheetData>
  <sheetProtection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B11:C11"/>
    <mergeCell ref="G11:H11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2017-08-22T23:06:30Z</dcterms:created>
  <dcterms:modified xsi:type="dcterms:W3CDTF">2017-08-22T23:12:16Z</dcterms:modified>
</cp:coreProperties>
</file>