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4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I98" i="2" s="1"/>
  <c r="G98" i="2"/>
  <c r="G97" i="2" s="1"/>
  <c r="G95" i="2" s="1"/>
  <c r="G77" i="2" s="1"/>
  <c r="E98" i="2"/>
  <c r="E97" i="2" s="1"/>
  <c r="E95" i="2" s="1"/>
  <c r="D98" i="2"/>
  <c r="H97" i="2"/>
  <c r="D97" i="2"/>
  <c r="I96" i="2"/>
  <c r="F96" i="2"/>
  <c r="H95" i="2"/>
  <c r="H77" i="2" s="1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E59" i="2" s="1"/>
  <c r="E57" i="2" s="1"/>
  <c r="D60" i="2"/>
  <c r="I60" i="2" s="1"/>
  <c r="H59" i="2"/>
  <c r="H57" i="2" s="1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I103" i="2" l="1"/>
  <c r="F97" i="2"/>
  <c r="E77" i="2"/>
  <c r="F98" i="2"/>
  <c r="I97" i="2"/>
  <c r="F60" i="2"/>
  <c r="D59" i="2"/>
  <c r="I59" i="2" s="1"/>
  <c r="I50" i="2"/>
  <c r="G10" i="2"/>
  <c r="G119" i="2" s="1"/>
  <c r="F50" i="2"/>
  <c r="E10" i="2"/>
  <c r="E119" i="2" s="1"/>
  <c r="F43" i="2"/>
  <c r="I43" i="2"/>
  <c r="F39" i="2"/>
  <c r="I39" i="2"/>
  <c r="H11" i="2"/>
  <c r="D95" i="2"/>
  <c r="I95" i="2" s="1"/>
  <c r="I13" i="2"/>
  <c r="D12" i="2"/>
  <c r="G9" i="2" l="1"/>
  <c r="F59" i="2"/>
  <c r="D57" i="2"/>
  <c r="E9" i="2"/>
  <c r="F12" i="2"/>
  <c r="D11" i="2"/>
  <c r="I12" i="2"/>
  <c r="D77" i="2"/>
  <c r="F95" i="2"/>
  <c r="I11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<sst xmlns="http://schemas.openxmlformats.org/spreadsheetml/2006/main" count="233" uniqueCount="212">
  <si>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</si>
  <si>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</si>
  <si>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</si>
  <si>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</si>
  <si>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</si>
  <si>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</si>
  <si>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</si>
  <si>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</si>
  <si>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</si>
  <si>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</si>
  <si>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</si>
  <si>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</si>
  <si>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</si>
  <si>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</si>
  <si>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</si>
  <si>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</si>
  <si>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</si>
  <si>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</si>
  <si>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</si>
  <si>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</si>
  <si>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</si>
  <si>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</si>
  <si>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</si>
  <si>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</si>
  <si>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</si>
  <si>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</si>
  <si>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</si>
  <si>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</si>
  <si>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</si>
  <si>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</si>
  <si>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</si>
  <si>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</si>
  <si>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</si>
  <si>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</si>
  <si>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</si>
  <si>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</si>
  <si>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</si>
  <si>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</si>
  <si>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</si>
  <si>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</si>
  <si>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</si>
  <si>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</si>
  <si>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</si>
  <si>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</si>
  <si>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</si>
  <si>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</si>
  <si>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</si>
  <si>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</si>
  <si>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</si>
  <si>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</si>
  <si>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</si>
  <si>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</si>
  <si>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</si>
  <si>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</si>
  <si>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</si>
  <si>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</si>
  <si>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</si>
  <si>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</si>
  <si>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</si>
  <si>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</si>
  <si>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</si>
  <si>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</si>
  <si>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</si>
  <si>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</si>
  <si>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</si>
  <si>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</si>
  <si>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</si>
  <si>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</si>
  <si>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</si>
  <si>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</si>
  <si>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</si>
  <si>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</si>
  <si>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</si>
  <si>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</si>
  <si>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</si>
  <si>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</si>
  <si>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</si>
  <si>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</si>
  <si>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</si>
  <si>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</si>
  <si>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</si>
  <si>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</si>
  <si>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</si>
  <si>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</si>
  <si>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</si>
  <si>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</si>
  <si>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</si>
  <si>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</si>
  <si>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</si>
  <si>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</si>
  <si>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</si>
  <si>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</si>
  <si>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</si>
  <si>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</si>
  <si>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</si>
  <si>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</si>
  <si>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</si>
  <si>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</si>
  <si>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</si>
  <si>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</si>
  <si>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</si>
  <si>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</si>
  <si>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</si>
  <si>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</si>
  <si>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</si>
  <si>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</si>
  <si>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</si>
  <si>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</si>
  <si>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</si>
  <si>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</si>
  <si>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</si>
  <si>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</si>
  <si>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</si>
  <si>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</si>
  <si>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</si>
  <si>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</si>
  <si>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</si>
  <si>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</si>
  <si>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</si>
  <si>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</si>
  <si>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</si>
  <si>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</si>
  <si>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</si>
  <si>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</si>
  <si>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</si>
  <si>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</si>
  <si>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</si>
  <si>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</si>
  <si>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</si>
  <si>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</si>
  <si>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</si>
  <si>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</si>
  <si>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</si>
  <si>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</si>
  <si>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</si>
  <si>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</si>
  <si>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</si>
  <si>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</si>
  <si>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</si>
  <si>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</si>
  <si>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</si>
  <si>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</si>
  <si>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</si>
  <si>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</si>
  <si>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</si>
  <si>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</si>
  <si>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</si>
  <si>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</si>
  <si>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</si>
  <si>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</si>
  <si>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</si>
  <si>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</si>
  <si>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</si>
  <si>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</si>
  <si>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</si>
  <si>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</si>
  <si>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</si>
  <si>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</si>
  <si>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</si>
  <si>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</si>
  <si>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</si>
  <si>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</si>
  <si>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</si>
  <si>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</si>
  <si>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</si>
  <si>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</si>
  <si>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</si>
  <si>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</si>
  <si>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</si>
  <si>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</si>
  <si>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</si>
  <si>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</si>
  <si>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</si>
  <si>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</si>
  <si>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</si>
  <si>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</si>
  <si>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</si>
  <si>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</si>
  <si>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</si>
  <si>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</si>
  <si>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</si>
  <si>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</si>
  <si>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</si>
  <si>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</si>
  <si>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</si>
  <si>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</si>
  <si>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</si>
  <si>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</si>
  <si>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</si>
  <si>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</si>
  <si>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</si>
  <si>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</si>
  <si>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</si>
  <si>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</si>
  <si>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</si>
  <si>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</si>
  <si>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</si>
  <si>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</si>
  <si>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</si>
  <si>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</si>
  <si>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</si>
  <si>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</si>
  <si>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</si>
  <si>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</si>
  <si>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</si>
  <si>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</si>
  <si>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</si>
  <si>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</si>
  <si>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</si>
  <si>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</si>
  <si>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Diciembre de 2014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</si>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</sst>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C13" sqref="C13"/>
    </sheetView>
  </sheetViews>
  <sheetFormatPr baseColWidth="10" defaultRowHeight="12.75" x14ac:dyDescent="0.2"/>
  <cols>
    <col min="1" max="1" width="7.42578125" style="24" customWidth="1"/>
    <col min="2" max="2" width="9" style="3" customWidth="1"/>
    <col min="3" max="3" width="45.140625" style="3" customWidth="1"/>
    <col min="4" max="4" width="17.42578125" style="3" customWidth="1"/>
    <col min="5" max="5" width="15.5703125" style="3" bestFit="1" customWidth="1"/>
    <col min="6" max="8" width="16.85546875" style="3" bestFit="1" customWidth="1"/>
    <col min="9" max="9" width="15.5703125" style="3" bestFit="1" customWidth="1"/>
    <col min="10" max="16384" width="11.42578125" style="3"/>
  </cols>
  <sheetData>
    <row r="1" spans="1:9" x14ac:dyDescent="0.2">
      <c r="B1" s="32" t="s">
        <v>7</v>
      </c>
      <c r="C1" s="32"/>
      <c r="D1" s="32"/>
      <c r="E1" s="32"/>
      <c r="F1" s="32"/>
      <c r="G1" s="32"/>
      <c r="H1" s="32"/>
      <c r="I1" s="32"/>
    </row>
    <row r="2" spans="1:9" x14ac:dyDescent="0.2">
      <c r="B2" s="32" t="s">
        <v>6</v>
      </c>
      <c r="C2" s="32"/>
      <c r="D2" s="32"/>
      <c r="E2" s="32"/>
      <c r="F2" s="32"/>
      <c r="G2" s="32"/>
      <c r="H2" s="32"/>
      <c r="I2" s="32"/>
    </row>
    <row r="3" spans="1:9" x14ac:dyDescent="0.2">
      <c r="B3" s="32" t="s">
        <v>210</v>
      </c>
      <c r="C3" s="32"/>
      <c r="D3" s="32"/>
      <c r="E3" s="32"/>
      <c r="F3" s="32"/>
      <c r="G3" s="32"/>
      <c r="H3" s="32"/>
      <c r="I3" s="32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33" t="s">
        <v>0</v>
      </c>
      <c r="C7" s="35" t="s">
        <v>1</v>
      </c>
      <c r="D7" s="37" t="s">
        <v>2</v>
      </c>
      <c r="E7" s="37"/>
      <c r="F7" s="37"/>
      <c r="G7" s="37"/>
      <c r="H7" s="37"/>
      <c r="I7" s="37" t="s">
        <v>9</v>
      </c>
    </row>
    <row r="8" spans="1:9" ht="34.5" customHeight="1" x14ac:dyDescent="0.2">
      <c r="B8" s="34"/>
      <c r="C8" s="3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38"/>
    </row>
    <row r="9" spans="1:9" ht="15" customHeight="1" x14ac:dyDescent="0.2">
      <c r="A9" s="25"/>
      <c r="B9" s="17">
        <v>1</v>
      </c>
      <c r="C9" s="5" t="s">
        <v>11</v>
      </c>
      <c r="D9" s="39">
        <f>+D10+D77</f>
        <v>856791821.78999996</v>
      </c>
      <c r="E9" s="39">
        <f t="shared" ref="E9:H9" si="0">+E10+E77</f>
        <v>-20889660.150000002</v>
      </c>
      <c r="F9" s="39">
        <f>+D9+E9</f>
        <v>835902161.63999999</v>
      </c>
      <c r="G9" s="39">
        <f t="shared" si="0"/>
        <v>834816240.43000007</v>
      </c>
      <c r="H9" s="39">
        <f t="shared" si="0"/>
        <v>834997645.23000002</v>
      </c>
      <c r="I9" s="40">
        <f>+H9-D9</f>
        <v>-21794176.559999943</v>
      </c>
    </row>
    <row r="10" spans="1:9" ht="15" customHeight="1" x14ac:dyDescent="0.2">
      <c r="A10" s="25"/>
      <c r="B10" s="17">
        <v>1.1000000000000001</v>
      </c>
      <c r="C10" s="5" t="s">
        <v>12</v>
      </c>
      <c r="D10" s="39">
        <f>+D11+D33+D38+D39+D43+D50+D54+D57+D75</f>
        <v>779714880.13</v>
      </c>
      <c r="E10" s="39">
        <f t="shared" ref="E10:H10" si="1">+E11+E33+E38+E39+E43+E50+E54+E57+E75</f>
        <v>8396057.299999997</v>
      </c>
      <c r="F10" s="39">
        <f t="shared" ref="F10:F73" si="2">+D10+E10</f>
        <v>788110937.42999995</v>
      </c>
      <c r="G10" s="39">
        <f t="shared" si="1"/>
        <v>787025016.22000003</v>
      </c>
      <c r="H10" s="39">
        <f t="shared" si="1"/>
        <v>787206421.01999998</v>
      </c>
      <c r="I10" s="40">
        <f t="shared" ref="I10:I73" si="3">+H10-D10</f>
        <v>7491540.8899999857</v>
      </c>
    </row>
    <row r="11" spans="1:9" ht="15" customHeight="1" x14ac:dyDescent="0.2">
      <c r="A11" s="25"/>
      <c r="B11" s="18" t="s">
        <v>13</v>
      </c>
      <c r="C11" s="10" t="s">
        <v>14</v>
      </c>
      <c r="D11" s="41">
        <f>+D12+D18+D20+D21+D26+D29+D30+D31+D32</f>
        <v>0</v>
      </c>
      <c r="E11" s="41">
        <f t="shared" ref="E11:H11" si="4">+E12+E18+E20+E21+E26+E29+E30+E31+E32</f>
        <v>0</v>
      </c>
      <c r="F11" s="41">
        <f t="shared" si="2"/>
        <v>0</v>
      </c>
      <c r="G11" s="41">
        <f t="shared" si="4"/>
        <v>0</v>
      </c>
      <c r="H11" s="41">
        <f t="shared" si="4"/>
        <v>0</v>
      </c>
      <c r="I11" s="42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41">
        <f>+D13+D15+D17</f>
        <v>0</v>
      </c>
      <c r="E12" s="41">
        <f t="shared" ref="E12:H12" si="5">+E13+E15+E17</f>
        <v>0</v>
      </c>
      <c r="F12" s="41">
        <f t="shared" si="2"/>
        <v>0</v>
      </c>
      <c r="G12" s="41">
        <f t="shared" si="5"/>
        <v>0</v>
      </c>
      <c r="H12" s="41">
        <f t="shared" si="5"/>
        <v>0</v>
      </c>
      <c r="I12" s="42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43">
        <f>+D14</f>
        <v>0</v>
      </c>
      <c r="E13" s="43">
        <f t="shared" ref="E13:H13" si="6">+E14</f>
        <v>0</v>
      </c>
      <c r="F13" s="43">
        <f t="shared" si="2"/>
        <v>0</v>
      </c>
      <c r="G13" s="43">
        <f t="shared" si="6"/>
        <v>0</v>
      </c>
      <c r="H13" s="43">
        <f t="shared" si="6"/>
        <v>0</v>
      </c>
      <c r="I13" s="44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45"/>
      <c r="E14" s="45"/>
      <c r="F14" s="45">
        <f t="shared" si="2"/>
        <v>0</v>
      </c>
      <c r="G14" s="45"/>
      <c r="H14" s="45"/>
      <c r="I14" s="46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43">
        <f>+D16</f>
        <v>0</v>
      </c>
      <c r="E15" s="43">
        <f t="shared" ref="E15:H15" si="7">+E16</f>
        <v>0</v>
      </c>
      <c r="F15" s="43">
        <f t="shared" si="2"/>
        <v>0</v>
      </c>
      <c r="G15" s="43">
        <f t="shared" si="7"/>
        <v>0</v>
      </c>
      <c r="H15" s="43">
        <f t="shared" si="7"/>
        <v>0</v>
      </c>
      <c r="I15" s="44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45"/>
      <c r="E16" s="45"/>
      <c r="F16" s="45">
        <f t="shared" si="2"/>
        <v>0</v>
      </c>
      <c r="G16" s="45"/>
      <c r="H16" s="45"/>
      <c r="I16" s="46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45"/>
      <c r="E17" s="45"/>
      <c r="F17" s="45">
        <f t="shared" si="2"/>
        <v>0</v>
      </c>
      <c r="G17" s="45"/>
      <c r="H17" s="45"/>
      <c r="I17" s="46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41">
        <f>SUM(D19)</f>
        <v>0</v>
      </c>
      <c r="E18" s="41">
        <f t="shared" ref="E18:H18" si="8">SUM(E19)</f>
        <v>0</v>
      </c>
      <c r="F18" s="41">
        <f t="shared" si="2"/>
        <v>0</v>
      </c>
      <c r="G18" s="41">
        <f t="shared" si="8"/>
        <v>0</v>
      </c>
      <c r="H18" s="41">
        <f t="shared" si="8"/>
        <v>0</v>
      </c>
      <c r="I18" s="42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45"/>
      <c r="E19" s="45"/>
      <c r="F19" s="45">
        <f t="shared" si="2"/>
        <v>0</v>
      </c>
      <c r="G19" s="45"/>
      <c r="H19" s="45"/>
      <c r="I19" s="46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41"/>
      <c r="E20" s="41"/>
      <c r="F20" s="41">
        <f t="shared" si="2"/>
        <v>0</v>
      </c>
      <c r="G20" s="41"/>
      <c r="H20" s="41"/>
      <c r="I20" s="42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41">
        <f>+D22</f>
        <v>0</v>
      </c>
      <c r="E21" s="41">
        <f t="shared" ref="E21:H21" si="9">+E22</f>
        <v>0</v>
      </c>
      <c r="F21" s="41">
        <f t="shared" si="2"/>
        <v>0</v>
      </c>
      <c r="G21" s="41">
        <f t="shared" si="9"/>
        <v>0</v>
      </c>
      <c r="H21" s="41">
        <f t="shared" si="9"/>
        <v>0</v>
      </c>
      <c r="I21" s="42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43">
        <f>SUM(D23:D25)</f>
        <v>0</v>
      </c>
      <c r="E22" s="43">
        <f t="shared" ref="E22:H22" si="10">SUM(E23:E25)</f>
        <v>0</v>
      </c>
      <c r="F22" s="43">
        <f t="shared" si="2"/>
        <v>0</v>
      </c>
      <c r="G22" s="43">
        <f t="shared" si="10"/>
        <v>0</v>
      </c>
      <c r="H22" s="43">
        <f t="shared" si="10"/>
        <v>0</v>
      </c>
      <c r="I22" s="44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45"/>
      <c r="E23" s="45"/>
      <c r="F23" s="45">
        <f t="shared" si="2"/>
        <v>0</v>
      </c>
      <c r="G23" s="45"/>
      <c r="H23" s="45"/>
      <c r="I23" s="46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45"/>
      <c r="E24" s="45"/>
      <c r="F24" s="45">
        <f t="shared" si="2"/>
        <v>0</v>
      </c>
      <c r="G24" s="45"/>
      <c r="H24" s="45"/>
      <c r="I24" s="46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45"/>
      <c r="E25" s="45"/>
      <c r="F25" s="45">
        <f t="shared" si="2"/>
        <v>0</v>
      </c>
      <c r="G25" s="45"/>
      <c r="H25" s="45"/>
      <c r="I25" s="46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41">
        <f>SUM(D27:D28)</f>
        <v>0</v>
      </c>
      <c r="E26" s="41">
        <f t="shared" ref="E26:H26" si="11">SUM(E27:E28)</f>
        <v>0</v>
      </c>
      <c r="F26" s="41">
        <f t="shared" si="2"/>
        <v>0</v>
      </c>
      <c r="G26" s="41">
        <f t="shared" si="11"/>
        <v>0</v>
      </c>
      <c r="H26" s="41">
        <f t="shared" si="11"/>
        <v>0</v>
      </c>
      <c r="I26" s="42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45"/>
      <c r="E27" s="45">
        <v>0</v>
      </c>
      <c r="F27" s="45">
        <f t="shared" si="2"/>
        <v>0</v>
      </c>
      <c r="G27" s="45"/>
      <c r="H27" s="45"/>
      <c r="I27" s="46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45"/>
      <c r="E28" s="45"/>
      <c r="F28" s="45">
        <f t="shared" si="2"/>
        <v>0</v>
      </c>
      <c r="G28" s="45"/>
      <c r="H28" s="45"/>
      <c r="I28" s="46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41"/>
      <c r="E29" s="41"/>
      <c r="F29" s="41">
        <f t="shared" si="2"/>
        <v>0</v>
      </c>
      <c r="G29" s="41"/>
      <c r="H29" s="41"/>
      <c r="I29" s="42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41"/>
      <c r="E30" s="41"/>
      <c r="F30" s="41">
        <f t="shared" si="2"/>
        <v>0</v>
      </c>
      <c r="G30" s="41"/>
      <c r="H30" s="41"/>
      <c r="I30" s="42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41"/>
      <c r="E31" s="41"/>
      <c r="F31" s="41">
        <f t="shared" si="2"/>
        <v>0</v>
      </c>
      <c r="G31" s="41"/>
      <c r="H31" s="41"/>
      <c r="I31" s="42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41"/>
      <c r="E32" s="41"/>
      <c r="F32" s="41">
        <f t="shared" si="2"/>
        <v>0</v>
      </c>
      <c r="G32" s="41"/>
      <c r="H32" s="41"/>
      <c r="I32" s="42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41">
        <f>SUM(D34:D37)</f>
        <v>0</v>
      </c>
      <c r="E33" s="41">
        <f t="shared" ref="E33:H33" si="12">SUM(E34:E37)</f>
        <v>0</v>
      </c>
      <c r="F33" s="41">
        <f t="shared" si="2"/>
        <v>0</v>
      </c>
      <c r="G33" s="41">
        <f t="shared" si="12"/>
        <v>0</v>
      </c>
      <c r="H33" s="41">
        <f t="shared" si="12"/>
        <v>0</v>
      </c>
      <c r="I33" s="42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45"/>
      <c r="E34" s="45"/>
      <c r="F34" s="45">
        <f t="shared" si="2"/>
        <v>0</v>
      </c>
      <c r="G34" s="45"/>
      <c r="H34" s="45"/>
      <c r="I34" s="46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45"/>
      <c r="E35" s="45"/>
      <c r="F35" s="45">
        <f t="shared" si="2"/>
        <v>0</v>
      </c>
      <c r="G35" s="45"/>
      <c r="H35" s="45"/>
      <c r="I35" s="46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45"/>
      <c r="E36" s="45"/>
      <c r="F36" s="45">
        <f t="shared" si="2"/>
        <v>0</v>
      </c>
      <c r="G36" s="45"/>
      <c r="H36" s="45"/>
      <c r="I36" s="46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45"/>
      <c r="E37" s="45"/>
      <c r="F37" s="45">
        <f t="shared" si="2"/>
        <v>0</v>
      </c>
      <c r="G37" s="45"/>
      <c r="H37" s="45"/>
      <c r="I37" s="46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41"/>
      <c r="E38" s="41"/>
      <c r="F38" s="41">
        <f t="shared" si="2"/>
        <v>0</v>
      </c>
      <c r="G38" s="41"/>
      <c r="H38" s="41"/>
      <c r="I38" s="42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41">
        <f>SUM(D40:D42)</f>
        <v>6385777</v>
      </c>
      <c r="E39" s="41">
        <f t="shared" ref="E39:H39" si="13">SUM(E40:E42)</f>
        <v>14250478.649999999</v>
      </c>
      <c r="F39" s="41">
        <f t="shared" si="2"/>
        <v>20636255.649999999</v>
      </c>
      <c r="G39" s="41">
        <f t="shared" si="13"/>
        <v>19550334.439999998</v>
      </c>
      <c r="H39" s="41">
        <f t="shared" si="13"/>
        <v>19731739.239999998</v>
      </c>
      <c r="I39" s="42">
        <f t="shared" si="3"/>
        <v>13345962.239999998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45"/>
      <c r="E40" s="45"/>
      <c r="F40" s="45">
        <f t="shared" si="2"/>
        <v>0</v>
      </c>
      <c r="G40" s="45"/>
      <c r="H40" s="45"/>
      <c r="I40" s="46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45">
        <v>4270808.5999999996</v>
      </c>
      <c r="E41" s="45">
        <v>7388355.5599999996</v>
      </c>
      <c r="F41" s="45">
        <f t="shared" si="2"/>
        <v>11659164.16</v>
      </c>
      <c r="G41" s="45">
        <v>10756185.289999999</v>
      </c>
      <c r="H41" s="45">
        <v>10756185.289999999</v>
      </c>
      <c r="I41" s="46">
        <f t="shared" si="3"/>
        <v>6485376.6899999995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45">
        <v>2114968.4</v>
      </c>
      <c r="E42" s="45">
        <v>6862123.0899999999</v>
      </c>
      <c r="F42" s="45">
        <f t="shared" si="2"/>
        <v>8977091.4900000002</v>
      </c>
      <c r="G42" s="45">
        <v>8794149.1500000004</v>
      </c>
      <c r="H42" s="45">
        <v>8975553.9499999993</v>
      </c>
      <c r="I42" s="46">
        <f t="shared" si="3"/>
        <v>6860585.5499999989</v>
      </c>
    </row>
    <row r="43" spans="1:9" ht="15" customHeight="1" x14ac:dyDescent="0.2">
      <c r="A43" s="25"/>
      <c r="B43" s="18" t="s">
        <v>76</v>
      </c>
      <c r="C43" s="10" t="s">
        <v>77</v>
      </c>
      <c r="D43" s="41">
        <f>+D44+D47+D48+D49</f>
        <v>0</v>
      </c>
      <c r="E43" s="41">
        <f t="shared" ref="E43:H43" si="14">+E44+E47+E48+E49</f>
        <v>16811016.960000001</v>
      </c>
      <c r="F43" s="41">
        <f t="shared" si="2"/>
        <v>16811016.960000001</v>
      </c>
      <c r="G43" s="41">
        <f t="shared" si="14"/>
        <v>16811016.960000001</v>
      </c>
      <c r="H43" s="41">
        <f t="shared" si="14"/>
        <v>16811016.960000001</v>
      </c>
      <c r="I43" s="42">
        <f t="shared" si="3"/>
        <v>16811016.960000001</v>
      </c>
    </row>
    <row r="44" spans="1:9" ht="15" customHeight="1" x14ac:dyDescent="0.2">
      <c r="A44" s="26"/>
      <c r="B44" s="19" t="s">
        <v>78</v>
      </c>
      <c r="C44" s="6" t="s">
        <v>79</v>
      </c>
      <c r="D44" s="43">
        <f>+D45+D46</f>
        <v>0</v>
      </c>
      <c r="E44" s="43">
        <f t="shared" ref="E44:H44" si="15">+E45+E46</f>
        <v>0</v>
      </c>
      <c r="F44" s="43">
        <f t="shared" si="2"/>
        <v>0</v>
      </c>
      <c r="G44" s="43">
        <f t="shared" si="15"/>
        <v>0</v>
      </c>
      <c r="H44" s="43">
        <f t="shared" si="15"/>
        <v>0</v>
      </c>
      <c r="I44" s="44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45"/>
      <c r="E45" s="45"/>
      <c r="F45" s="45">
        <f t="shared" si="2"/>
        <v>0</v>
      </c>
      <c r="G45" s="45"/>
      <c r="H45" s="45"/>
      <c r="I45" s="46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45"/>
      <c r="E46" s="45"/>
      <c r="F46" s="45">
        <f t="shared" si="2"/>
        <v>0</v>
      </c>
      <c r="G46" s="45"/>
      <c r="H46" s="45"/>
      <c r="I46" s="46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43"/>
      <c r="E47" s="43"/>
      <c r="F47" s="43">
        <f t="shared" si="2"/>
        <v>0</v>
      </c>
      <c r="G47" s="43"/>
      <c r="H47" s="43"/>
      <c r="I47" s="44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43"/>
      <c r="E48" s="43"/>
      <c r="F48" s="43">
        <f t="shared" si="2"/>
        <v>0</v>
      </c>
      <c r="G48" s="43"/>
      <c r="H48" s="43"/>
      <c r="I48" s="44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45">
        <v>0</v>
      </c>
      <c r="E49" s="45">
        <v>16811016.960000001</v>
      </c>
      <c r="F49" s="43">
        <f t="shared" si="2"/>
        <v>16811016.960000001</v>
      </c>
      <c r="G49" s="45">
        <v>16811016.960000001</v>
      </c>
      <c r="H49" s="45">
        <v>16811016.960000001</v>
      </c>
      <c r="I49" s="44">
        <f t="shared" si="3"/>
        <v>16811016.960000001</v>
      </c>
    </row>
    <row r="50" spans="1:9" ht="15" customHeight="1" x14ac:dyDescent="0.2">
      <c r="A50" s="25"/>
      <c r="B50" s="18" t="s">
        <v>90</v>
      </c>
      <c r="C50" s="10" t="s">
        <v>91</v>
      </c>
      <c r="D50" s="41">
        <f>SUM(D51:D53)</f>
        <v>508800</v>
      </c>
      <c r="E50" s="41">
        <f t="shared" ref="E50:H50" si="16">SUM(E51:E53)</f>
        <v>-124398.28</v>
      </c>
      <c r="F50" s="41">
        <f t="shared" si="2"/>
        <v>384401.72</v>
      </c>
      <c r="G50" s="41">
        <f t="shared" si="16"/>
        <v>384401.72</v>
      </c>
      <c r="H50" s="41">
        <f t="shared" si="16"/>
        <v>384401.72</v>
      </c>
      <c r="I50" s="42">
        <f t="shared" si="3"/>
        <v>-124398.28000000003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45">
        <v>0</v>
      </c>
      <c r="E51" s="45">
        <v>0</v>
      </c>
      <c r="F51" s="45">
        <f t="shared" si="2"/>
        <v>0</v>
      </c>
      <c r="G51" s="45">
        <v>0</v>
      </c>
      <c r="H51" s="45">
        <v>0</v>
      </c>
      <c r="I51" s="46">
        <f t="shared" si="3"/>
        <v>0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45">
        <v>508800</v>
      </c>
      <c r="E52" s="45">
        <v>-124398.28</v>
      </c>
      <c r="F52" s="45">
        <f t="shared" si="2"/>
        <v>384401.72</v>
      </c>
      <c r="G52" s="45">
        <v>384401.72</v>
      </c>
      <c r="H52" s="45">
        <v>384401.72</v>
      </c>
      <c r="I52" s="46">
        <f t="shared" si="3"/>
        <v>-124398.28000000003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45"/>
      <c r="E53" s="45"/>
      <c r="F53" s="45">
        <f t="shared" si="2"/>
        <v>0</v>
      </c>
      <c r="G53" s="45"/>
      <c r="H53" s="45"/>
      <c r="I53" s="46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41">
        <f>SUM(D55:D56)</f>
        <v>0</v>
      </c>
      <c r="E54" s="41">
        <f t="shared" ref="E54:H54" si="17">SUM(E55:E56)</f>
        <v>0</v>
      </c>
      <c r="F54" s="41">
        <f t="shared" si="2"/>
        <v>0</v>
      </c>
      <c r="G54" s="41">
        <f t="shared" si="17"/>
        <v>0</v>
      </c>
      <c r="H54" s="41">
        <f t="shared" si="17"/>
        <v>0</v>
      </c>
      <c r="I54" s="42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45"/>
      <c r="E55" s="45"/>
      <c r="F55" s="45">
        <f t="shared" si="2"/>
        <v>0</v>
      </c>
      <c r="G55" s="45"/>
      <c r="H55" s="45"/>
      <c r="I55" s="46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45"/>
      <c r="E56" s="45"/>
      <c r="F56" s="45">
        <f t="shared" si="2"/>
        <v>0</v>
      </c>
      <c r="G56" s="45"/>
      <c r="H56" s="45"/>
      <c r="I56" s="46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41">
        <f>+D58+D59+D71</f>
        <v>772820303.13</v>
      </c>
      <c r="E57" s="41">
        <f t="shared" ref="E57:H57" si="18">+E58+E59+E71</f>
        <v>-22541040.030000001</v>
      </c>
      <c r="F57" s="41">
        <f t="shared" si="2"/>
        <v>750279263.10000002</v>
      </c>
      <c r="G57" s="41">
        <f t="shared" si="18"/>
        <v>750279263.10000002</v>
      </c>
      <c r="H57" s="41">
        <f t="shared" si="18"/>
        <v>750279263.10000002</v>
      </c>
      <c r="I57" s="42">
        <f t="shared" si="3"/>
        <v>-22541040.029999971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41"/>
      <c r="E58" s="41"/>
      <c r="F58" s="41">
        <f t="shared" si="2"/>
        <v>0</v>
      </c>
      <c r="G58" s="41"/>
      <c r="H58" s="41"/>
      <c r="I58" s="42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41">
        <f>+D60+D65+D70</f>
        <v>772820303.13</v>
      </c>
      <c r="E59" s="41">
        <f t="shared" ref="E59:H59" si="19">+E60+E65+E70</f>
        <v>-22541040.030000001</v>
      </c>
      <c r="F59" s="41">
        <f t="shared" si="2"/>
        <v>750279263.10000002</v>
      </c>
      <c r="G59" s="41">
        <f t="shared" si="19"/>
        <v>750279263.10000002</v>
      </c>
      <c r="H59" s="41">
        <f t="shared" si="19"/>
        <v>750279263.10000002</v>
      </c>
      <c r="I59" s="42">
        <f t="shared" si="3"/>
        <v>-22541040.029999971</v>
      </c>
    </row>
    <row r="60" spans="1:9" ht="15" customHeight="1" x14ac:dyDescent="0.2">
      <c r="A60" s="26"/>
      <c r="B60" s="21" t="s">
        <v>110</v>
      </c>
      <c r="C60" s="16" t="s">
        <v>111</v>
      </c>
      <c r="D60" s="43">
        <f>SUM(D61:D64)</f>
        <v>0</v>
      </c>
      <c r="E60" s="43">
        <f t="shared" ref="E60:H60" si="20">SUM(E61:E64)</f>
        <v>5331072.97</v>
      </c>
      <c r="F60" s="43">
        <f t="shared" si="2"/>
        <v>5331072.97</v>
      </c>
      <c r="G60" s="43">
        <f t="shared" si="20"/>
        <v>5331072.97</v>
      </c>
      <c r="H60" s="43">
        <f t="shared" si="20"/>
        <v>5331072.97</v>
      </c>
      <c r="I60" s="44">
        <f t="shared" si="3"/>
        <v>5331072.97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45">
        <v>0</v>
      </c>
      <c r="E61" s="45">
        <v>5331072.97</v>
      </c>
      <c r="F61" s="45">
        <f t="shared" si="2"/>
        <v>5331072.97</v>
      </c>
      <c r="G61" s="45">
        <v>5331072.97</v>
      </c>
      <c r="H61" s="45">
        <v>5331072.97</v>
      </c>
      <c r="I61" s="46">
        <f t="shared" si="3"/>
        <v>5331072.97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45"/>
      <c r="E62" s="45"/>
      <c r="F62" s="45">
        <f t="shared" si="2"/>
        <v>0</v>
      </c>
      <c r="G62" s="45"/>
      <c r="H62" s="45"/>
      <c r="I62" s="46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45"/>
      <c r="E63" s="45"/>
      <c r="F63" s="45">
        <f t="shared" si="2"/>
        <v>0</v>
      </c>
      <c r="G63" s="45"/>
      <c r="H63" s="45"/>
      <c r="I63" s="46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45"/>
      <c r="E64" s="45"/>
      <c r="F64" s="45">
        <f t="shared" si="2"/>
        <v>0</v>
      </c>
      <c r="G64" s="45"/>
      <c r="H64" s="45"/>
      <c r="I64" s="46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43">
        <f>SUM(D66:D69)</f>
        <v>772820303.13</v>
      </c>
      <c r="E65" s="43">
        <f t="shared" ref="E65:H65" si="21">SUM(E66:E69)</f>
        <v>-27872113</v>
      </c>
      <c r="F65" s="43">
        <f t="shared" si="2"/>
        <v>744948190.13</v>
      </c>
      <c r="G65" s="43">
        <f t="shared" si="21"/>
        <v>744948190.13</v>
      </c>
      <c r="H65" s="43">
        <f t="shared" si="21"/>
        <v>744948190.13</v>
      </c>
      <c r="I65" s="44">
        <f t="shared" si="3"/>
        <v>-27872113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45">
        <v>772820303.13</v>
      </c>
      <c r="E66" s="45">
        <v>-27872113</v>
      </c>
      <c r="F66" s="45">
        <f t="shared" si="2"/>
        <v>744948190.13</v>
      </c>
      <c r="G66" s="45">
        <v>744948190.13</v>
      </c>
      <c r="H66" s="45">
        <v>744948190.13</v>
      </c>
      <c r="I66" s="46">
        <f t="shared" si="3"/>
        <v>-27872113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45"/>
      <c r="E67" s="45"/>
      <c r="F67" s="45">
        <f t="shared" si="2"/>
        <v>0</v>
      </c>
      <c r="G67" s="45"/>
      <c r="H67" s="45"/>
      <c r="I67" s="46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45"/>
      <c r="E68" s="45"/>
      <c r="F68" s="45">
        <f t="shared" si="2"/>
        <v>0</v>
      </c>
      <c r="G68" s="45"/>
      <c r="H68" s="45"/>
      <c r="I68" s="46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45"/>
      <c r="E69" s="45"/>
      <c r="F69" s="45">
        <f t="shared" si="2"/>
        <v>0</v>
      </c>
      <c r="G69" s="45"/>
      <c r="H69" s="45"/>
      <c r="I69" s="46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43"/>
      <c r="E70" s="43"/>
      <c r="F70" s="43">
        <f t="shared" si="2"/>
        <v>0</v>
      </c>
      <c r="G70" s="43"/>
      <c r="H70" s="43"/>
      <c r="I70" s="44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41">
        <f>SUM(D72:D74)</f>
        <v>0</v>
      </c>
      <c r="E71" s="41">
        <f t="shared" ref="E71:H71" si="22">SUM(E72:E74)</f>
        <v>0</v>
      </c>
      <c r="F71" s="41">
        <f t="shared" si="2"/>
        <v>0</v>
      </c>
      <c r="G71" s="41">
        <f t="shared" si="22"/>
        <v>0</v>
      </c>
      <c r="H71" s="41">
        <f t="shared" si="22"/>
        <v>0</v>
      </c>
      <c r="I71" s="42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45"/>
      <c r="E72" s="45"/>
      <c r="F72" s="45">
        <f t="shared" si="2"/>
        <v>0</v>
      </c>
      <c r="G72" s="45"/>
      <c r="H72" s="45"/>
      <c r="I72" s="46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45"/>
      <c r="E73" s="45"/>
      <c r="F73" s="45">
        <f t="shared" si="2"/>
        <v>0</v>
      </c>
      <c r="G73" s="45"/>
      <c r="H73" s="45"/>
      <c r="I73" s="46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45"/>
      <c r="E74" s="45"/>
      <c r="F74" s="45">
        <f t="shared" ref="F74:F119" si="23">+D74+E74</f>
        <v>0</v>
      </c>
      <c r="G74" s="45"/>
      <c r="H74" s="45"/>
      <c r="I74" s="46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47"/>
      <c r="E75" s="47"/>
      <c r="F75" s="47">
        <f t="shared" si="23"/>
        <v>0</v>
      </c>
      <c r="G75" s="47"/>
      <c r="H75" s="47"/>
      <c r="I75" s="48">
        <f t="shared" si="24"/>
        <v>0</v>
      </c>
    </row>
    <row r="76" spans="1:9" ht="15" customHeight="1" x14ac:dyDescent="0.2">
      <c r="A76" s="26"/>
      <c r="B76" s="20"/>
      <c r="C76" s="8"/>
      <c r="D76" s="45"/>
      <c r="E76" s="45"/>
      <c r="F76" s="45">
        <f t="shared" si="23"/>
        <v>0</v>
      </c>
      <c r="G76" s="45"/>
      <c r="H76" s="45"/>
      <c r="I76" s="46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9">
        <f>+D78+D82+D90+D95+D113</f>
        <v>77076941.659999996</v>
      </c>
      <c r="E77" s="39">
        <f t="shared" ref="E77:H77" si="25">+E78+E82+E90+E95+E113</f>
        <v>-29285717.449999999</v>
      </c>
      <c r="F77" s="39">
        <f t="shared" si="23"/>
        <v>47791224.209999993</v>
      </c>
      <c r="G77" s="39">
        <f t="shared" si="25"/>
        <v>47791224.210000001</v>
      </c>
      <c r="H77" s="39">
        <f t="shared" si="25"/>
        <v>47791224.210000001</v>
      </c>
      <c r="I77" s="40">
        <f t="shared" si="24"/>
        <v>-29285717.449999996</v>
      </c>
    </row>
    <row r="78" spans="1:9" ht="15" customHeight="1" x14ac:dyDescent="0.2">
      <c r="A78" s="25"/>
      <c r="B78" s="18" t="s">
        <v>139</v>
      </c>
      <c r="C78" s="10" t="s">
        <v>140</v>
      </c>
      <c r="D78" s="41">
        <f>SUM(D79:D81)</f>
        <v>0</v>
      </c>
      <c r="E78" s="41">
        <f t="shared" ref="E78:H78" si="26">SUM(E79:E81)</f>
        <v>0</v>
      </c>
      <c r="F78" s="41">
        <f t="shared" si="23"/>
        <v>0</v>
      </c>
      <c r="G78" s="41">
        <f t="shared" si="26"/>
        <v>0</v>
      </c>
      <c r="H78" s="41">
        <f t="shared" si="26"/>
        <v>0</v>
      </c>
      <c r="I78" s="42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45"/>
      <c r="E79" s="45"/>
      <c r="F79" s="45">
        <f t="shared" si="23"/>
        <v>0</v>
      </c>
      <c r="G79" s="45"/>
      <c r="H79" s="45"/>
      <c r="I79" s="46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45"/>
      <c r="E80" s="45"/>
      <c r="F80" s="45">
        <f t="shared" si="23"/>
        <v>0</v>
      </c>
      <c r="G80" s="45"/>
      <c r="H80" s="45"/>
      <c r="I80" s="46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45"/>
      <c r="E81" s="45"/>
      <c r="F81" s="45">
        <f t="shared" si="23"/>
        <v>0</v>
      </c>
      <c r="G81" s="45"/>
      <c r="H81" s="45"/>
      <c r="I81" s="46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41">
        <f>SUM(D83:D89)</f>
        <v>0</v>
      </c>
      <c r="E82" s="41">
        <f t="shared" ref="E82:H82" si="27">SUM(E83:E89)</f>
        <v>0</v>
      </c>
      <c r="F82" s="41">
        <f t="shared" si="23"/>
        <v>0</v>
      </c>
      <c r="G82" s="41">
        <f t="shared" si="27"/>
        <v>0</v>
      </c>
      <c r="H82" s="41">
        <f t="shared" si="27"/>
        <v>0</v>
      </c>
      <c r="I82" s="42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45"/>
      <c r="E83" s="45"/>
      <c r="F83" s="45">
        <f t="shared" si="23"/>
        <v>0</v>
      </c>
      <c r="G83" s="45"/>
      <c r="H83" s="45"/>
      <c r="I83" s="46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45"/>
      <c r="E84" s="45"/>
      <c r="F84" s="45">
        <f t="shared" si="23"/>
        <v>0</v>
      </c>
      <c r="G84" s="45"/>
      <c r="H84" s="45"/>
      <c r="I84" s="46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45"/>
      <c r="E85" s="45"/>
      <c r="F85" s="45">
        <f t="shared" si="23"/>
        <v>0</v>
      </c>
      <c r="G85" s="45"/>
      <c r="H85" s="45"/>
      <c r="I85" s="46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45"/>
      <c r="E86" s="45"/>
      <c r="F86" s="45">
        <f t="shared" si="23"/>
        <v>0</v>
      </c>
      <c r="G86" s="45"/>
      <c r="H86" s="45"/>
      <c r="I86" s="46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45"/>
      <c r="E87" s="45"/>
      <c r="F87" s="45">
        <f t="shared" si="23"/>
        <v>0</v>
      </c>
      <c r="G87" s="45"/>
      <c r="H87" s="45"/>
      <c r="I87" s="46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45"/>
      <c r="E88" s="45"/>
      <c r="F88" s="45">
        <f t="shared" si="23"/>
        <v>0</v>
      </c>
      <c r="G88" s="45"/>
      <c r="H88" s="45"/>
      <c r="I88" s="46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45"/>
      <c r="E89" s="45"/>
      <c r="F89" s="45">
        <f t="shared" si="23"/>
        <v>0</v>
      </c>
      <c r="G89" s="45"/>
      <c r="H89" s="45"/>
      <c r="I89" s="46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41">
        <f>SUM(D91:D94)</f>
        <v>0</v>
      </c>
      <c r="E90" s="41">
        <f t="shared" ref="E90:H90" si="28">SUM(E91:E94)</f>
        <v>0</v>
      </c>
      <c r="F90" s="41">
        <f t="shared" si="23"/>
        <v>0</v>
      </c>
      <c r="G90" s="41">
        <f t="shared" si="28"/>
        <v>0</v>
      </c>
      <c r="H90" s="41">
        <f t="shared" si="28"/>
        <v>0</v>
      </c>
      <c r="I90" s="42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45"/>
      <c r="E91" s="45"/>
      <c r="F91" s="45">
        <f t="shared" si="23"/>
        <v>0</v>
      </c>
      <c r="G91" s="45"/>
      <c r="H91" s="45"/>
      <c r="I91" s="46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45"/>
      <c r="E92" s="45"/>
      <c r="F92" s="45">
        <f t="shared" si="23"/>
        <v>0</v>
      </c>
      <c r="G92" s="45"/>
      <c r="H92" s="45"/>
      <c r="I92" s="46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45"/>
      <c r="E93" s="45"/>
      <c r="F93" s="45">
        <f t="shared" si="23"/>
        <v>0</v>
      </c>
      <c r="G93" s="45"/>
      <c r="H93" s="45"/>
      <c r="I93" s="46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45"/>
      <c r="E94" s="45"/>
      <c r="F94" s="45">
        <f t="shared" si="23"/>
        <v>0</v>
      </c>
      <c r="G94" s="45"/>
      <c r="H94" s="45"/>
      <c r="I94" s="46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41">
        <f>+D96+D97+D109</f>
        <v>77076941.659999996</v>
      </c>
      <c r="E95" s="41">
        <f t="shared" ref="E95:H95" si="29">+E96+E97+E109</f>
        <v>-29285717.449999999</v>
      </c>
      <c r="F95" s="41">
        <f t="shared" si="23"/>
        <v>47791224.209999993</v>
      </c>
      <c r="G95" s="41">
        <f t="shared" si="29"/>
        <v>47791224.210000001</v>
      </c>
      <c r="H95" s="41">
        <f t="shared" si="29"/>
        <v>47791224.210000001</v>
      </c>
      <c r="I95" s="41">
        <f t="shared" si="24"/>
        <v>-29285717.449999996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41"/>
      <c r="E96" s="41"/>
      <c r="F96" s="41">
        <f t="shared" si="23"/>
        <v>0</v>
      </c>
      <c r="G96" s="41"/>
      <c r="H96" s="41"/>
      <c r="I96" s="42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41">
        <f>+D98+D103+D108</f>
        <v>77076941.659999996</v>
      </c>
      <c r="E97" s="41">
        <f t="shared" ref="E97:H97" si="30">+E98+E103+E108</f>
        <v>-29285717.449999999</v>
      </c>
      <c r="F97" s="41">
        <f t="shared" si="23"/>
        <v>47791224.209999993</v>
      </c>
      <c r="G97" s="41">
        <f t="shared" si="30"/>
        <v>47791224.210000001</v>
      </c>
      <c r="H97" s="41">
        <f t="shared" si="30"/>
        <v>47791224.210000001</v>
      </c>
      <c r="I97" s="41">
        <f t="shared" si="24"/>
        <v>-29285717.449999996</v>
      </c>
    </row>
    <row r="98" spans="1:9" ht="15" customHeight="1" x14ac:dyDescent="0.2">
      <c r="A98" s="26"/>
      <c r="B98" s="21" t="s">
        <v>177</v>
      </c>
      <c r="C98" s="16" t="s">
        <v>178</v>
      </c>
      <c r="D98" s="43">
        <f>SUM(D99:D102)</f>
        <v>15893051.289999999</v>
      </c>
      <c r="E98" s="43">
        <f t="shared" ref="E98:H98" si="31">SUM(E99:E102)</f>
        <v>-5501047.1200000001</v>
      </c>
      <c r="F98" s="43">
        <f t="shared" si="23"/>
        <v>10392004.169999998</v>
      </c>
      <c r="G98" s="43">
        <f t="shared" si="31"/>
        <v>10392004.17</v>
      </c>
      <c r="H98" s="43">
        <f t="shared" si="31"/>
        <v>10392004.17</v>
      </c>
      <c r="I98" s="44">
        <f t="shared" si="24"/>
        <v>-5501047.1199999992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45">
        <v>15893051.289999999</v>
      </c>
      <c r="E99" s="45">
        <v>-5501047.1200000001</v>
      </c>
      <c r="F99" s="45">
        <f t="shared" si="23"/>
        <v>10392004.169999998</v>
      </c>
      <c r="G99" s="45">
        <v>10392004.17</v>
      </c>
      <c r="H99" s="45">
        <v>10392004.17</v>
      </c>
      <c r="I99" s="46">
        <f t="shared" si="24"/>
        <v>-5501047.1199999992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45"/>
      <c r="E100" s="45"/>
      <c r="F100" s="45">
        <f t="shared" si="23"/>
        <v>0</v>
      </c>
      <c r="G100" s="45"/>
      <c r="H100" s="45"/>
      <c r="I100" s="46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45"/>
      <c r="E101" s="45"/>
      <c r="F101" s="45">
        <f t="shared" si="23"/>
        <v>0</v>
      </c>
      <c r="G101" s="45"/>
      <c r="H101" s="45"/>
      <c r="I101" s="46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45"/>
      <c r="E102" s="45"/>
      <c r="F102" s="45">
        <f t="shared" si="23"/>
        <v>0</v>
      </c>
      <c r="G102" s="45"/>
      <c r="H102" s="45"/>
      <c r="I102" s="46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43">
        <f>SUM(D104:D107)</f>
        <v>61183890.369999997</v>
      </c>
      <c r="E103" s="43">
        <f t="shared" ref="E103:H103" si="32">SUM(E104:E107)</f>
        <v>-23784670.329999998</v>
      </c>
      <c r="F103" s="43">
        <f t="shared" si="23"/>
        <v>37399220.039999999</v>
      </c>
      <c r="G103" s="43">
        <f t="shared" si="32"/>
        <v>37399220.039999999</v>
      </c>
      <c r="H103" s="43">
        <f t="shared" si="32"/>
        <v>37399220.039999999</v>
      </c>
      <c r="I103" s="44">
        <f t="shared" si="24"/>
        <v>-23784670.329999998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45">
        <v>61183890.369999997</v>
      </c>
      <c r="E104" s="45">
        <v>-28284670.329999998</v>
      </c>
      <c r="F104" s="45">
        <f t="shared" si="23"/>
        <v>32899220.039999999</v>
      </c>
      <c r="G104" s="45">
        <v>32899220.039999999</v>
      </c>
      <c r="H104" s="45">
        <v>32899220.039999999</v>
      </c>
      <c r="I104" s="46">
        <f t="shared" si="24"/>
        <v>-28284670.329999998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45">
        <v>0</v>
      </c>
      <c r="E105" s="45">
        <v>4500000</v>
      </c>
      <c r="F105" s="45">
        <f t="shared" si="23"/>
        <v>4500000</v>
      </c>
      <c r="G105" s="45">
        <v>4500000</v>
      </c>
      <c r="H105" s="45">
        <v>4500000</v>
      </c>
      <c r="I105" s="46">
        <f t="shared" si="24"/>
        <v>4500000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45"/>
      <c r="E106" s="45"/>
      <c r="F106" s="45">
        <f t="shared" si="23"/>
        <v>0</v>
      </c>
      <c r="G106" s="45"/>
      <c r="H106" s="45"/>
      <c r="I106" s="46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45"/>
      <c r="E107" s="45"/>
      <c r="F107" s="45">
        <f t="shared" si="23"/>
        <v>0</v>
      </c>
      <c r="G107" s="45"/>
      <c r="H107" s="45"/>
      <c r="I107" s="46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43"/>
      <c r="E108" s="43"/>
      <c r="F108" s="43">
        <f t="shared" si="23"/>
        <v>0</v>
      </c>
      <c r="G108" s="43"/>
      <c r="H108" s="43"/>
      <c r="I108" s="44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41">
        <f>SUM(D110:D112)</f>
        <v>0</v>
      </c>
      <c r="E109" s="41">
        <f t="shared" ref="E109:H109" si="33">SUM(E110:E112)</f>
        <v>0</v>
      </c>
      <c r="F109" s="41">
        <f t="shared" si="23"/>
        <v>0</v>
      </c>
      <c r="G109" s="41">
        <f t="shared" si="33"/>
        <v>0</v>
      </c>
      <c r="H109" s="41">
        <f t="shared" si="33"/>
        <v>0</v>
      </c>
      <c r="I109" s="42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45"/>
      <c r="E110" s="45"/>
      <c r="F110" s="45">
        <f t="shared" si="23"/>
        <v>0</v>
      </c>
      <c r="G110" s="45"/>
      <c r="H110" s="45"/>
      <c r="I110" s="46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45"/>
      <c r="E111" s="45"/>
      <c r="F111" s="45">
        <f t="shared" si="23"/>
        <v>0</v>
      </c>
      <c r="G111" s="45"/>
      <c r="H111" s="45"/>
      <c r="I111" s="46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45"/>
      <c r="E112" s="45"/>
      <c r="F112" s="45">
        <f t="shared" si="23"/>
        <v>0</v>
      </c>
      <c r="G112" s="45"/>
      <c r="H112" s="45"/>
      <c r="I112" s="46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41">
        <f>SUM(D114:D117)</f>
        <v>0</v>
      </c>
      <c r="E113" s="41">
        <f t="shared" ref="E113:H113" si="34">SUM(E114:E117)</f>
        <v>0</v>
      </c>
      <c r="F113" s="41">
        <f t="shared" si="23"/>
        <v>0</v>
      </c>
      <c r="G113" s="41">
        <f t="shared" si="34"/>
        <v>0</v>
      </c>
      <c r="H113" s="41">
        <f t="shared" si="34"/>
        <v>0</v>
      </c>
      <c r="I113" s="42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45"/>
      <c r="E114" s="45"/>
      <c r="F114" s="45">
        <f t="shared" si="23"/>
        <v>0</v>
      </c>
      <c r="G114" s="45"/>
      <c r="H114" s="45"/>
      <c r="I114" s="46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45"/>
      <c r="E115" s="45"/>
      <c r="F115" s="45">
        <f t="shared" si="23"/>
        <v>0</v>
      </c>
      <c r="G115" s="45"/>
      <c r="H115" s="45"/>
      <c r="I115" s="46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45"/>
      <c r="E116" s="45"/>
      <c r="F116" s="45">
        <f t="shared" si="23"/>
        <v>0</v>
      </c>
      <c r="G116" s="45"/>
      <c r="H116" s="45"/>
      <c r="I116" s="46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45"/>
      <c r="E117" s="45"/>
      <c r="F117" s="45">
        <f t="shared" si="23"/>
        <v>0</v>
      </c>
      <c r="G117" s="45"/>
      <c r="H117" s="45"/>
      <c r="I117" s="46">
        <f t="shared" si="24"/>
        <v>0</v>
      </c>
    </row>
    <row r="118" spans="1:9" ht="15" customHeight="1" x14ac:dyDescent="0.2">
      <c r="A118" s="26"/>
      <c r="B118" s="23"/>
      <c r="C118" s="8"/>
      <c r="D118" s="49"/>
      <c r="E118" s="49"/>
      <c r="F118" s="45">
        <f t="shared" si="23"/>
        <v>0</v>
      </c>
      <c r="G118" s="45"/>
      <c r="H118" s="45"/>
      <c r="I118" s="46">
        <f t="shared" si="24"/>
        <v>0</v>
      </c>
    </row>
    <row r="119" spans="1:9" ht="15" customHeight="1" x14ac:dyDescent="0.2">
      <c r="B119" s="4"/>
      <c r="C119" s="5" t="s">
        <v>203</v>
      </c>
      <c r="D119" s="50">
        <f>+D10+D77</f>
        <v>856791821.78999996</v>
      </c>
      <c r="E119" s="50">
        <f t="shared" ref="E119:H119" si="35">+E10+E77</f>
        <v>-20889660.150000002</v>
      </c>
      <c r="F119" s="50">
        <f t="shared" si="23"/>
        <v>835902161.63999999</v>
      </c>
      <c r="G119" s="50">
        <f t="shared" si="35"/>
        <v>834816240.43000007</v>
      </c>
      <c r="H119" s="50">
        <f t="shared" si="35"/>
        <v>834997645.23000002</v>
      </c>
      <c r="I119" s="50">
        <f t="shared" si="24"/>
        <v>-21794176.559999943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30" t="s">
        <v>205</v>
      </c>
      <c r="C124" s="30"/>
      <c r="D124" s="2"/>
      <c r="E124" s="31" t="s">
        <v>206</v>
      </c>
      <c r="F124" s="31"/>
      <c r="G124" s="31"/>
      <c r="H124" s="31"/>
    </row>
    <row r="125" spans="1:9" x14ac:dyDescent="0.2">
      <c r="B125" s="30" t="s">
        <v>207</v>
      </c>
      <c r="C125" s="30"/>
      <c r="D125" s="2"/>
      <c r="E125" s="30" t="s">
        <v>208</v>
      </c>
      <c r="F125" s="30"/>
      <c r="G125" s="30"/>
      <c r="H125" s="30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2017-11-21T21:52:40Z</cp:lastPrinted>
  <dcterms:created xsi:type="dcterms:W3CDTF">2017-07-04T21:04:26Z</dcterms:created>
  <dcterms:modified xsi:type="dcterms:W3CDTF">2017-11-21T21:53:00Z</dcterms:modified>
</cp:coreProperties>
</file>