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E97" i="2" s="1"/>
  <c r="E95" i="2" s="1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I98" i="2" s="1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E59" i="2" s="1"/>
  <c r="E57" i="2" s="1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D60" i="2"/>
  <c r="H59" i="2"/>
  <c r="H57" i="2" s="1"/>
  <c r="I58" i="2"/>
  <c r="F58" i="2"/>
  <c r="I56" i="2"/>
  <c r="F56" i="2"/>
  <c r="I55" i="2"/>
  <c r="F55" i="2"/>
  <c r="H54" i="2"/>
  <c r="G54" i="2"/>
  <c r="E54" i="2"/>
  <c r="D54" i="2"/>
  <c r="I54" i="2" s="1"/>
  <c r="I53" i="2"/>
  <c r="F53" i="2"/>
  <c r="I52" i="2"/>
  <c r="F52" i="2"/>
  <c r="I51" i="2"/>
  <c r="F51" i="2"/>
  <c r="H50" i="2"/>
  <c r="G50" i="2"/>
  <c r="E50" i="2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103" i="2"/>
  <c r="E77" i="2"/>
  <c r="F98" i="2"/>
  <c r="D97" i="2"/>
  <c r="F97" i="2" s="1"/>
  <c r="F65" i="2"/>
  <c r="I65" i="2"/>
  <c r="I60" i="2"/>
  <c r="G10" i="2"/>
  <c r="G9" i="2" s="1"/>
  <c r="F60" i="2"/>
  <c r="D59" i="2"/>
  <c r="F54" i="2"/>
  <c r="F50" i="2"/>
  <c r="F43" i="2"/>
  <c r="I43" i="2"/>
  <c r="E10" i="2"/>
  <c r="F39" i="2"/>
  <c r="I39" i="2"/>
  <c r="G119" i="2"/>
  <c r="H11" i="2"/>
  <c r="D95" i="2"/>
  <c r="I95" i="2" s="1"/>
  <c r="I13" i="2"/>
  <c r="D12" i="2"/>
  <c r="E119" i="2" l="1"/>
  <c r="I97" i="2"/>
  <c r="F59" i="2"/>
  <c r="D57" i="2"/>
  <c r="I59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<sst xmlns="http://schemas.openxmlformats.org/spreadsheetml/2006/main" count="233" uniqueCount="212">
  <si>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</si>
  <si>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</si>
  <si>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</si>
  <si>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</si>
  <si>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</si>
  <si>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</si>
  <si>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</si>
  <si>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</si>
  <si>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</si>
  <si>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</si>
  <si>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</si>
  <si>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</si>
  <si>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</si>
  <si>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</si>
  <si>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</si>
  <si>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</si>
  <si>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</si>
  <si>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</si>
  <si>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</si>
  <si>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</si>
  <si>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</si>
  <si>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</si>
  <si>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</si>
  <si>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</si>
  <si>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</si>
  <si>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</si>
  <si>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</si>
  <si>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</si>
  <si>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</si>
  <si>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</si>
  <si>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</si>
  <si>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</si>
  <si>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</si>
  <si>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</si>
  <si>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</si>
  <si>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</si>
  <si>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</si>
  <si>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</si>
  <si>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</si>
  <si>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</si>
  <si>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</si>
  <si>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</si>
  <si>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</si>
  <si>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</si>
  <si>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</si>
  <si>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</si>
  <si>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</si>
  <si>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</si>
  <si>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</si>
  <si>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</si>
  <si>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</si>
  <si>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</si>
  <si>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</si>
  <si>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</si>
  <si>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</si>
  <si>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</si>
  <si>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</si>
  <si>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</si>
  <si>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</si>
  <si>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</si>
  <si>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</si>
  <si>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</si>
  <si>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</si>
  <si>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</si>
  <si>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</si>
  <si>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</si>
  <si>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</si>
  <si>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</si>
  <si>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</si>
  <si>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</si>
  <si>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</si>
  <si>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</si>
  <si>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</si>
  <si>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</si>
  <si>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</si>
  <si>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</si>
  <si>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</si>
  <si>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</si>
  <si>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</si>
  <si>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</si>
  <si>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</si>
  <si>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</si>
  <si>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</si>
  <si>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</si>
  <si>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</si>
  <si>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</si>
  <si>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</si>
  <si>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</si>
  <si>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</si>
  <si>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</si>
  <si>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</si>
  <si>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</si>
  <si>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</si>
  <si>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</si>
  <si>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</si>
  <si>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</si>
  <si>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</si>
  <si>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</si>
  <si>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</si>
  <si>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</si>
  <si>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</si>
  <si>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</si>
  <si>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</si>
  <si>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</si>
  <si>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</si>
  <si>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</si>
  <si>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</si>
  <si>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</si>
  <si>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</si>
  <si>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</si>
  <si>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</si>
  <si>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</si>
  <si>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</si>
  <si>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</si>
  <si>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</si>
  <si>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</si>
  <si>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</si>
  <si>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</si>
  <si>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</si>
  <si>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</si>
  <si>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</si>
  <si>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</si>
  <si>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</si>
  <si>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</si>
  <si>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</si>
  <si>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</si>
  <si>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</si>
  <si>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</si>
  <si>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</si>
  <si>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</si>
  <si>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</si>
  <si>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</si>
  <si>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</si>
  <si>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</si>
  <si>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</si>
  <si>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</si>
  <si>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</si>
  <si>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</si>
  <si>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</si>
  <si>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</si>
  <si>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</si>
  <si>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</si>
  <si>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</si>
  <si>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</si>
  <si>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</si>
  <si>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</si>
  <si>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</si>
  <si>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</si>
  <si>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</si>
  <si>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</si>
  <si>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</si>
  <si>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</si>
  <si>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</si>
  <si>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</si>
  <si>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</si>
  <si>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</si>
  <si>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</si>
  <si>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</si>
  <si>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</si>
  <si>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</si>
  <si>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</si>
  <si>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</si>
  <si>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</si>
  <si>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</si>
  <si>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</si>
  <si>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</si>
  <si>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</si>
  <si>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</si>
  <si>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</si>
  <si>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</si>
  <si>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</si>
  <si>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</si>
  <si>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</si>
  <si>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</si>
  <si>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</si>
  <si>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</si>
  <si>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</si>
  <si>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</si>
  <si>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</si>
  <si>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</si>
  <si>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</si>
  <si>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</si>
  <si>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</si>
  <si>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</si>
  <si>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</si>
  <si>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</si>
  <si>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</si>
  <si>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</si>
  <si>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</si>
  <si>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</si>
  <si>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</si>
  <si>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</si>
  <si>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</si>
  <si>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</si>
  <si>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</si>
  <si>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</si>
  <si>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</si>
  <si>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</si>
  <si>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</si>
  <si>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</si>
  <si>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</si>
  <si>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</si>
  <si>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</si>
  <si>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</si>
  <si>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</si>
  <si>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</si>
  <si>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</si>
  <si>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</si>
  <si>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</si>
  <si>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</si>
  <si>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Septiembre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</si>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</sst>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109" workbookViewId="0">
      <selection activeCell="B1" sqref="B1:I125"/>
    </sheetView>
  </sheetViews>
  <sheetFormatPr baseColWidth="10" defaultRowHeight="12.75" x14ac:dyDescent="0.2"/>
  <cols>
    <col min="1" max="1" width="7.42578125" style="24" customWidth="1"/>
    <col min="2" max="2" width="9" style="3" customWidth="1"/>
    <col min="3" max="3" width="45.140625" style="3" customWidth="1"/>
    <col min="4" max="4" width="16.7109375" style="3" customWidth="1"/>
    <col min="5" max="5" width="16.85546875" style="3" bestFit="1" customWidth="1"/>
    <col min="6" max="6" width="18.5703125" style="3" bestFit="1" customWidth="1"/>
    <col min="7" max="9" width="16.8554687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855562732</v>
      </c>
      <c r="E9" s="39">
        <f t="shared" ref="E9:H9" si="0">+E10+E77</f>
        <v>174145206.99000001</v>
      </c>
      <c r="F9" s="39">
        <f>+D9+E9</f>
        <v>1029707938.99</v>
      </c>
      <c r="G9" s="39">
        <f t="shared" si="0"/>
        <v>666402279</v>
      </c>
      <c r="H9" s="39">
        <f t="shared" si="0"/>
        <v>666402723.57999992</v>
      </c>
      <c r="I9" s="40">
        <f>+H9-D9</f>
        <v>-189160008.42000008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855562732</v>
      </c>
      <c r="E10" s="39">
        <f t="shared" ref="E10:H10" si="1">+E11+E33+E38+E39+E43+E50+E54+E57+E75</f>
        <v>103830146.14</v>
      </c>
      <c r="F10" s="39">
        <f t="shared" ref="F10:F73" si="2">+D10+E10</f>
        <v>959392878.13999999</v>
      </c>
      <c r="G10" s="39">
        <f t="shared" si="1"/>
        <v>632273028.44000006</v>
      </c>
      <c r="H10" s="39">
        <f t="shared" si="1"/>
        <v>632273473.01999998</v>
      </c>
      <c r="I10" s="40">
        <f t="shared" ref="I10:I73" si="3">+H10-D10</f>
        <v>-223289258.98000002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76078150</v>
      </c>
      <c r="E39" s="41">
        <f t="shared" ref="E39:H39" si="13">SUM(E40:E42)</f>
        <v>6568195.25</v>
      </c>
      <c r="F39" s="41">
        <f t="shared" si="2"/>
        <v>82646345.25</v>
      </c>
      <c r="G39" s="41">
        <f t="shared" si="13"/>
        <v>73919860.810000002</v>
      </c>
      <c r="H39" s="41">
        <f t="shared" si="13"/>
        <v>73920305.390000001</v>
      </c>
      <c r="I39" s="42">
        <f t="shared" si="3"/>
        <v>-2157844.6099999994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73916150</v>
      </c>
      <c r="E41" s="45">
        <v>1635699.62</v>
      </c>
      <c r="F41" s="45">
        <f t="shared" si="2"/>
        <v>75551849.620000005</v>
      </c>
      <c r="G41" s="45">
        <v>71800892.780000001</v>
      </c>
      <c r="H41" s="45">
        <v>71801510.780000001</v>
      </c>
      <c r="I41" s="46">
        <f t="shared" si="3"/>
        <v>-2114639.2199999988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2162000</v>
      </c>
      <c r="E42" s="45">
        <v>4932495.63</v>
      </c>
      <c r="F42" s="45">
        <f t="shared" si="2"/>
        <v>7094495.6299999999</v>
      </c>
      <c r="G42" s="45">
        <v>2118968.0299999998</v>
      </c>
      <c r="H42" s="45">
        <v>2118794.61</v>
      </c>
      <c r="I42" s="46">
        <f t="shared" si="3"/>
        <v>-43205.39000000013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89369390.469999999</v>
      </c>
      <c r="F43" s="41">
        <f t="shared" si="2"/>
        <v>89369390.469999999</v>
      </c>
      <c r="G43" s="41">
        <f t="shared" si="14"/>
        <v>24761251.289999999</v>
      </c>
      <c r="H43" s="41">
        <f t="shared" si="14"/>
        <v>24761251.289999999</v>
      </c>
      <c r="I43" s="42">
        <f t="shared" si="3"/>
        <v>24761251.289999999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89369390.469999999</v>
      </c>
      <c r="F49" s="43">
        <f t="shared" si="2"/>
        <v>89369390.469999999</v>
      </c>
      <c r="G49" s="45">
        <v>24761251.289999999</v>
      </c>
      <c r="H49" s="45">
        <v>24761251.289999999</v>
      </c>
      <c r="I49" s="44">
        <f t="shared" si="3"/>
        <v>24761251.289999999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16279</v>
      </c>
      <c r="F50" s="41">
        <f t="shared" si="2"/>
        <v>16279</v>
      </c>
      <c r="G50" s="41">
        <f t="shared" si="16"/>
        <v>15058.66</v>
      </c>
      <c r="H50" s="41">
        <f t="shared" si="16"/>
        <v>15058.66</v>
      </c>
      <c r="I50" s="42">
        <f t="shared" si="3"/>
        <v>15058.66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16279</v>
      </c>
      <c r="F51" s="45">
        <f t="shared" si="2"/>
        <v>16279</v>
      </c>
      <c r="G51" s="45">
        <v>15058.66</v>
      </c>
      <c r="H51" s="45">
        <v>15058.66</v>
      </c>
      <c r="I51" s="46">
        <f t="shared" si="3"/>
        <v>15058.66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248650.06</v>
      </c>
      <c r="F54" s="41">
        <f t="shared" si="2"/>
        <v>248650.06</v>
      </c>
      <c r="G54" s="41">
        <f t="shared" si="17"/>
        <v>170489.22</v>
      </c>
      <c r="H54" s="41">
        <f t="shared" si="17"/>
        <v>170489.22</v>
      </c>
      <c r="I54" s="42">
        <f t="shared" si="3"/>
        <v>170489.22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248650.06</v>
      </c>
      <c r="F55" s="45">
        <f t="shared" si="2"/>
        <v>248650.06</v>
      </c>
      <c r="G55" s="45">
        <v>170489.22</v>
      </c>
      <c r="H55" s="45">
        <v>170489.22</v>
      </c>
      <c r="I55" s="46">
        <f t="shared" si="3"/>
        <v>170489.22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779484582</v>
      </c>
      <c r="E57" s="41">
        <f t="shared" ref="E57:H57" si="18">+E58+E59+E71</f>
        <v>7627631.3599999994</v>
      </c>
      <c r="F57" s="41">
        <f t="shared" si="2"/>
        <v>787112213.36000001</v>
      </c>
      <c r="G57" s="41">
        <f t="shared" si="18"/>
        <v>533406368.46000004</v>
      </c>
      <c r="H57" s="41">
        <f t="shared" si="18"/>
        <v>533406368.46000004</v>
      </c>
      <c r="I57" s="42">
        <f t="shared" si="3"/>
        <v>-246078213.53999996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779484582</v>
      </c>
      <c r="E59" s="41">
        <f t="shared" ref="E59:H59" si="19">+E60+E65+E70</f>
        <v>7627631.3599999994</v>
      </c>
      <c r="F59" s="41">
        <f t="shared" si="2"/>
        <v>787112213.36000001</v>
      </c>
      <c r="G59" s="41">
        <f t="shared" si="19"/>
        <v>533406368.46000004</v>
      </c>
      <c r="H59" s="41">
        <f t="shared" si="19"/>
        <v>533406368.46000004</v>
      </c>
      <c r="I59" s="42">
        <f t="shared" si="3"/>
        <v>-246078213.53999996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7693597.4699999997</v>
      </c>
      <c r="F60" s="43">
        <f t="shared" si="2"/>
        <v>7693597.4699999997</v>
      </c>
      <c r="G60" s="43">
        <f t="shared" si="20"/>
        <v>7693597.4699999997</v>
      </c>
      <c r="H60" s="43">
        <f t="shared" si="20"/>
        <v>7693597.4699999997</v>
      </c>
      <c r="I60" s="44">
        <f t="shared" si="3"/>
        <v>7693597.4699999997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7693597.4699999997</v>
      </c>
      <c r="F61" s="45">
        <f t="shared" si="2"/>
        <v>7693597.4699999997</v>
      </c>
      <c r="G61" s="45">
        <v>7693597.4699999997</v>
      </c>
      <c r="H61" s="45">
        <v>7693597.4699999997</v>
      </c>
      <c r="I61" s="46">
        <f t="shared" si="3"/>
        <v>7693597.4699999997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779484582</v>
      </c>
      <c r="E65" s="43">
        <f t="shared" ref="E65:H65" si="21">SUM(E66:E69)</f>
        <v>-65966.11</v>
      </c>
      <c r="F65" s="43">
        <f t="shared" si="2"/>
        <v>779418615.88999999</v>
      </c>
      <c r="G65" s="43">
        <f t="shared" si="21"/>
        <v>525712770.99000001</v>
      </c>
      <c r="H65" s="43">
        <f t="shared" si="21"/>
        <v>525712770.99000001</v>
      </c>
      <c r="I65" s="44">
        <f t="shared" si="3"/>
        <v>-253771811.00999999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779484582</v>
      </c>
      <c r="E66" s="45">
        <v>-65966.11</v>
      </c>
      <c r="F66" s="45">
        <f t="shared" si="2"/>
        <v>779418615.88999999</v>
      </c>
      <c r="G66" s="45">
        <v>525712770.99000001</v>
      </c>
      <c r="H66" s="45">
        <v>525712770.99000001</v>
      </c>
      <c r="I66" s="46">
        <f t="shared" si="3"/>
        <v>-253771811.00999999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0</v>
      </c>
      <c r="E77" s="39">
        <f t="shared" ref="E77:H77" si="25">+E78+E82+E90+E95+E113</f>
        <v>70315060.849999994</v>
      </c>
      <c r="F77" s="39">
        <f t="shared" si="23"/>
        <v>70315060.849999994</v>
      </c>
      <c r="G77" s="39">
        <f t="shared" si="25"/>
        <v>34129250.560000002</v>
      </c>
      <c r="H77" s="39">
        <f t="shared" si="25"/>
        <v>34129250.560000002</v>
      </c>
      <c r="I77" s="40">
        <f t="shared" si="24"/>
        <v>34129250.560000002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0</v>
      </c>
      <c r="E95" s="41">
        <f t="shared" ref="E95:H95" si="29">+E96+E97+E109</f>
        <v>70315060.849999994</v>
      </c>
      <c r="F95" s="41">
        <f t="shared" si="23"/>
        <v>70315060.849999994</v>
      </c>
      <c r="G95" s="41">
        <f t="shared" si="29"/>
        <v>34129250.560000002</v>
      </c>
      <c r="H95" s="41">
        <f t="shared" si="29"/>
        <v>34129250.560000002</v>
      </c>
      <c r="I95" s="41">
        <f t="shared" si="24"/>
        <v>34129250.560000002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0</v>
      </c>
      <c r="E97" s="41">
        <f t="shared" ref="E97:H97" si="30">+E98+E103+E108</f>
        <v>70315060.849999994</v>
      </c>
      <c r="F97" s="41">
        <f t="shared" si="23"/>
        <v>70315060.849999994</v>
      </c>
      <c r="G97" s="41">
        <f t="shared" si="30"/>
        <v>34129250.560000002</v>
      </c>
      <c r="H97" s="41">
        <f t="shared" si="30"/>
        <v>34129250.560000002</v>
      </c>
      <c r="I97" s="41">
        <f t="shared" si="24"/>
        <v>34129250.560000002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40261317.189999998</v>
      </c>
      <c r="F98" s="43">
        <f t="shared" si="23"/>
        <v>40261317.189999998</v>
      </c>
      <c r="G98" s="43">
        <f t="shared" si="31"/>
        <v>15769305.25</v>
      </c>
      <c r="H98" s="43">
        <f t="shared" si="31"/>
        <v>15769305.25</v>
      </c>
      <c r="I98" s="44">
        <f t="shared" si="24"/>
        <v>15769305.25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40261317.189999998</v>
      </c>
      <c r="F99" s="45">
        <f t="shared" si="23"/>
        <v>40261317.189999998</v>
      </c>
      <c r="G99" s="45">
        <v>15769305.25</v>
      </c>
      <c r="H99" s="45">
        <v>15769305.25</v>
      </c>
      <c r="I99" s="46">
        <f t="shared" si="24"/>
        <v>15769305.25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0</v>
      </c>
      <c r="E103" s="43">
        <f t="shared" ref="E103:H103" si="32">SUM(E104:E107)</f>
        <v>30053743.66</v>
      </c>
      <c r="F103" s="43">
        <f t="shared" si="23"/>
        <v>30053743.66</v>
      </c>
      <c r="G103" s="43">
        <f t="shared" si="32"/>
        <v>18359945.309999999</v>
      </c>
      <c r="H103" s="43">
        <f t="shared" si="32"/>
        <v>18359945.309999999</v>
      </c>
      <c r="I103" s="44">
        <f t="shared" si="24"/>
        <v>18359945.309999999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0</v>
      </c>
      <c r="E104" s="45">
        <v>30053743.66</v>
      </c>
      <c r="F104" s="45">
        <f t="shared" si="23"/>
        <v>30053743.66</v>
      </c>
      <c r="G104" s="45">
        <v>18359945.309999999</v>
      </c>
      <c r="H104" s="45">
        <v>18359945.309999999</v>
      </c>
      <c r="I104" s="46">
        <f t="shared" si="24"/>
        <v>18359945.309999999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855562732</v>
      </c>
      <c r="E119" s="50">
        <f t="shared" ref="E119:H119" si="35">+E10+E77</f>
        <v>174145206.99000001</v>
      </c>
      <c r="F119" s="50">
        <f t="shared" si="23"/>
        <v>1029707938.99</v>
      </c>
      <c r="G119" s="50">
        <f t="shared" si="35"/>
        <v>666402279</v>
      </c>
      <c r="H119" s="50">
        <f t="shared" si="35"/>
        <v>666402723.57999992</v>
      </c>
      <c r="I119" s="50">
        <f t="shared" si="24"/>
        <v>-189160008.42000008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2017-11-21T22:16:10Z</cp:lastPrinted>
  <dcterms:created xsi:type="dcterms:W3CDTF">2017-07-04T21:04:26Z</dcterms:created>
  <dcterms:modified xsi:type="dcterms:W3CDTF">2017-11-21T22:16:21Z</dcterms:modified>
</cp:coreProperties>
</file>