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3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I117" i="2"/>
  <c r="I116" i="2"/>
  <c r="I115" i="2"/>
  <c r="I114" i="2"/>
  <c r="I112" i="2"/>
  <c r="I111" i="2"/>
  <c r="I110" i="2"/>
  <c r="I108" i="2"/>
  <c r="I107" i="2"/>
  <c r="I106" i="2"/>
  <c r="I105" i="2"/>
  <c r="I104" i="2"/>
  <c r="I102" i="2"/>
  <c r="I101" i="2"/>
  <c r="I100" i="2"/>
  <c r="I99" i="2"/>
  <c r="I96" i="2"/>
  <c r="I94" i="2"/>
  <c r="I93" i="2"/>
  <c r="I92" i="2"/>
  <c r="I91" i="2"/>
  <c r="I89" i="2"/>
  <c r="I88" i="2"/>
  <c r="I87" i="2"/>
  <c r="I86" i="2"/>
  <c r="I85" i="2"/>
  <c r="I84" i="2"/>
  <c r="I83" i="2"/>
  <c r="I81" i="2"/>
  <c r="I80" i="2"/>
  <c r="I79" i="2"/>
  <c r="I76" i="2"/>
  <c r="I75" i="2"/>
  <c r="I74" i="2"/>
  <c r="I73" i="2"/>
  <c r="I72" i="2"/>
  <c r="I70" i="2"/>
  <c r="I69" i="2"/>
  <c r="I68" i="2"/>
  <c r="I67" i="2"/>
  <c r="I66" i="2"/>
  <c r="I64" i="2"/>
  <c r="I63" i="2"/>
  <c r="I62" i="2"/>
  <c r="I61" i="2"/>
  <c r="I58" i="2"/>
  <c r="I56" i="2"/>
  <c r="I55" i="2"/>
  <c r="I53" i="2"/>
  <c r="I52" i="2"/>
  <c r="I51" i="2"/>
  <c r="I49" i="2"/>
  <c r="I48" i="2"/>
  <c r="I47" i="2"/>
  <c r="I46" i="2"/>
  <c r="I45" i="2"/>
  <c r="I42" i="2"/>
  <c r="I41" i="2"/>
  <c r="I40" i="2"/>
  <c r="I38" i="2"/>
  <c r="I37" i="2"/>
  <c r="I36" i="2"/>
  <c r="I35" i="2"/>
  <c r="I34" i="2"/>
  <c r="I32" i="2"/>
  <c r="I31" i="2"/>
  <c r="I30" i="2"/>
  <c r="I29" i="2"/>
  <c r="I28" i="2"/>
  <c r="I27" i="2"/>
  <c r="I25" i="2"/>
  <c r="I24" i="2"/>
  <c r="I23" i="2"/>
  <c r="I20" i="2"/>
  <c r="I19" i="2"/>
  <c r="I17" i="2"/>
  <c r="I16" i="2"/>
  <c r="I14" i="2"/>
  <c r="F118" i="2" l="1"/>
  <c r="F117" i="2"/>
  <c r="F116" i="2"/>
  <c r="F115" i="2"/>
  <c r="F114" i="2"/>
  <c r="H113" i="2"/>
  <c r="G113" i="2"/>
  <c r="E113" i="2"/>
  <c r="D113" i="2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D103" i="2"/>
  <c r="F102" i="2"/>
  <c r="F101" i="2"/>
  <c r="F100" i="2"/>
  <c r="F99" i="2"/>
  <c r="H98" i="2"/>
  <c r="G98" i="2"/>
  <c r="E98" i="2"/>
  <c r="D98" i="2"/>
  <c r="H97" i="2"/>
  <c r="F96" i="2"/>
  <c r="F94" i="2"/>
  <c r="F93" i="2"/>
  <c r="F92" i="2"/>
  <c r="F91" i="2"/>
  <c r="H90" i="2"/>
  <c r="G90" i="2"/>
  <c r="E90" i="2"/>
  <c r="D90" i="2"/>
  <c r="F90" i="2" s="1"/>
  <c r="F89" i="2"/>
  <c r="F88" i="2"/>
  <c r="F87" i="2"/>
  <c r="F86" i="2"/>
  <c r="F85" i="2"/>
  <c r="F84" i="2"/>
  <c r="F83" i="2"/>
  <c r="H82" i="2"/>
  <c r="G82" i="2"/>
  <c r="E82" i="2"/>
  <c r="D82" i="2"/>
  <c r="F82" i="2" s="1"/>
  <c r="F81" i="2"/>
  <c r="F80" i="2"/>
  <c r="F79" i="2"/>
  <c r="H78" i="2"/>
  <c r="G78" i="2"/>
  <c r="E78" i="2"/>
  <c r="D78" i="2"/>
  <c r="F78" i="2" s="1"/>
  <c r="F76" i="2"/>
  <c r="F75" i="2"/>
  <c r="F74" i="2"/>
  <c r="F73" i="2"/>
  <c r="F72" i="2"/>
  <c r="H71" i="2"/>
  <c r="I71" i="2" s="1"/>
  <c r="G71" i="2"/>
  <c r="E71" i="2"/>
  <c r="D71" i="2"/>
  <c r="F70" i="2"/>
  <c r="F69" i="2"/>
  <c r="F68" i="2"/>
  <c r="F67" i="2"/>
  <c r="F66" i="2"/>
  <c r="H65" i="2"/>
  <c r="G65" i="2"/>
  <c r="E65" i="2"/>
  <c r="D65" i="2"/>
  <c r="F64" i="2"/>
  <c r="F63" i="2"/>
  <c r="F62" i="2"/>
  <c r="F61" i="2"/>
  <c r="H60" i="2"/>
  <c r="G60" i="2"/>
  <c r="G59" i="2" s="1"/>
  <c r="G57" i="2" s="1"/>
  <c r="E60" i="2"/>
  <c r="D60" i="2"/>
  <c r="H59" i="2"/>
  <c r="F58" i="2"/>
  <c r="F56" i="2"/>
  <c r="F55" i="2"/>
  <c r="H54" i="2"/>
  <c r="G54" i="2"/>
  <c r="E54" i="2"/>
  <c r="D54" i="2"/>
  <c r="F54" i="2" s="1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E44" i="2"/>
  <c r="E43" i="2" s="1"/>
  <c r="D44" i="2"/>
  <c r="F44" i="2" s="1"/>
  <c r="H43" i="2"/>
  <c r="D43" i="2"/>
  <c r="F42" i="2"/>
  <c r="F41" i="2"/>
  <c r="F40" i="2"/>
  <c r="H39" i="2"/>
  <c r="I39" i="2" s="1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E26" i="2"/>
  <c r="D26" i="2"/>
  <c r="F26" i="2" s="1"/>
  <c r="F25" i="2"/>
  <c r="F24" i="2"/>
  <c r="F23" i="2"/>
  <c r="H22" i="2"/>
  <c r="G22" i="2"/>
  <c r="G21" i="2" s="1"/>
  <c r="E22" i="2"/>
  <c r="E21" i="2" s="1"/>
  <c r="D22" i="2"/>
  <c r="F22" i="2" s="1"/>
  <c r="H21" i="2"/>
  <c r="D21" i="2"/>
  <c r="F20" i="2"/>
  <c r="F19" i="2"/>
  <c r="H18" i="2"/>
  <c r="G18" i="2"/>
  <c r="E18" i="2"/>
  <c r="D18" i="2"/>
  <c r="F18" i="2" s="1"/>
  <c r="F17" i="2"/>
  <c r="F16" i="2"/>
  <c r="H15" i="2"/>
  <c r="G15" i="2"/>
  <c r="E15" i="2"/>
  <c r="D15" i="2"/>
  <c r="F15" i="2" s="1"/>
  <c r="F14" i="2"/>
  <c r="H13" i="2"/>
  <c r="G13" i="2"/>
  <c r="E13" i="2"/>
  <c r="E12" i="2" s="1"/>
  <c r="D13" i="2"/>
  <c r="F13" i="2" s="1"/>
  <c r="G12" i="2"/>
  <c r="G11" i="2" s="1"/>
  <c r="E11" i="2" l="1"/>
  <c r="H12" i="2"/>
  <c r="I13" i="2"/>
  <c r="I18" i="2"/>
  <c r="I22" i="2"/>
  <c r="I26" i="2"/>
  <c r="I33" i="2"/>
  <c r="I44" i="2"/>
  <c r="I78" i="2"/>
  <c r="I82" i="2"/>
  <c r="I90" i="2"/>
  <c r="H95" i="2"/>
  <c r="I98" i="2"/>
  <c r="I103" i="2"/>
  <c r="I113" i="2"/>
  <c r="I15" i="2"/>
  <c r="F21" i="2"/>
  <c r="I21" i="2"/>
  <c r="I43" i="2"/>
  <c r="I50" i="2"/>
  <c r="I54" i="2"/>
  <c r="H57" i="2"/>
  <c r="I60" i="2"/>
  <c r="E59" i="2"/>
  <c r="E57" i="2" s="1"/>
  <c r="I65" i="2"/>
  <c r="F71" i="2"/>
  <c r="I109" i="2"/>
  <c r="F113" i="2"/>
  <c r="G97" i="2"/>
  <c r="G95" i="2" s="1"/>
  <c r="G77" i="2" s="1"/>
  <c r="E97" i="2"/>
  <c r="E95" i="2" s="1"/>
  <c r="E77" i="2" s="1"/>
  <c r="F103" i="2"/>
  <c r="D97" i="2"/>
  <c r="I97" i="2" s="1"/>
  <c r="F98" i="2"/>
  <c r="F65" i="2"/>
  <c r="G10" i="2"/>
  <c r="F60" i="2"/>
  <c r="D59" i="2"/>
  <c r="I59" i="2" s="1"/>
  <c r="F50" i="2"/>
  <c r="F43" i="2"/>
  <c r="E10" i="2"/>
  <c r="F39" i="2"/>
  <c r="H11" i="2"/>
  <c r="D95" i="2"/>
  <c r="D12" i="2"/>
  <c r="H77" i="2" l="1"/>
  <c r="I95" i="2"/>
  <c r="I12" i="2"/>
  <c r="F97" i="2"/>
  <c r="G9" i="2"/>
  <c r="E119" i="2"/>
  <c r="G119" i="2"/>
  <c r="F59" i="2"/>
  <c r="D57" i="2"/>
  <c r="I57" i="2" s="1"/>
  <c r="E9" i="2"/>
  <c r="F12" i="2"/>
  <c r="D11" i="2"/>
  <c r="I11" i="2" s="1"/>
  <c r="D77" i="2"/>
  <c r="F95" i="2"/>
  <c r="H10" i="2"/>
  <c r="I77" i="2" l="1"/>
  <c r="F57" i="2"/>
  <c r="H9" i="2"/>
  <c r="H119" i="2"/>
  <c r="F11" i="2"/>
  <c r="D10" i="2"/>
  <c r="I10" i="2" s="1"/>
  <c r="F77" i="2"/>
  <c r="F10" i="2" l="1"/>
  <c r="D9" i="2"/>
  <c r="F9" i="2" s="1"/>
  <c r="D119" i="2"/>
  <c r="F119" i="2" s="1"/>
  <c r="I119" i="2" l="1"/>
  <c r="I9" i="2"/>
</calcChain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<sst xmlns="http://schemas.openxmlformats.org/spreadsheetml/2006/main" count="233" uniqueCount="212">
  <si>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</si>
  <si>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</si>
  <si>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</si>
  <si>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</si>
  <si>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</si>
  <si>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</si>
  <si>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</si>
  <si>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Del 1 de Enero al 31 de Marzo de 2013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</si>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</sst>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7" xfId="1" applyFont="1" applyFill="1" applyBorder="1"/>
    <xf numFmtId="43" fontId="1" fillId="4" borderId="3" xfId="1" applyFont="1" applyFill="1" applyBorder="1"/>
    <xf numFmtId="43" fontId="1" fillId="4" borderId="4" xfId="1" applyFont="1" applyFill="1" applyBorder="1"/>
    <xf numFmtId="43" fontId="1" fillId="0" borderId="3" xfId="1" applyFont="1" applyBorder="1"/>
    <xf numFmtId="43" fontId="1" fillId="0" borderId="4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4" borderId="3" xfId="1" applyFont="1" applyFill="1" applyBorder="1"/>
    <xf numFmtId="43" fontId="2" fillId="4" borderId="4" xfId="1" applyFont="1" applyFill="1" applyBorder="1"/>
    <xf numFmtId="43" fontId="2" fillId="0" borderId="10" xfId="1" applyFont="1" applyBorder="1"/>
    <xf numFmtId="43" fontId="1" fillId="2" borderId="5" xfId="1" applyFont="1" applyFill="1" applyBorder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46"/>
  <sheetViews>
    <sheetView showGridLines="0" tabSelected="1" topLeftCell="A107" workbookViewId="0">
      <selection activeCell="B1" sqref="B1:I125"/>
    </sheetView>
  </sheetViews>
  <sheetFormatPr baseColWidth="10" defaultRowHeight="12.75" x14ac:dyDescent="0.2"/>
  <cols>
    <col min="1" max="1" width="7.42578125" style="24" customWidth="1"/>
    <col min="2" max="2" width="9.28515625" style="3" customWidth="1"/>
    <col min="3" max="3" width="45.140625" style="3" customWidth="1"/>
    <col min="4" max="4" width="18.28515625" style="3" customWidth="1"/>
    <col min="5" max="5" width="16.140625" style="3" customWidth="1"/>
    <col min="6" max="6" width="17.42578125" style="3" customWidth="1"/>
    <col min="7" max="7" width="19" style="3" customWidth="1"/>
    <col min="8" max="8" width="18" style="3" customWidth="1"/>
    <col min="9" max="9" width="17.140625" style="3" customWidth="1"/>
    <col min="10" max="10" width="13.42578125" style="3" bestFit="1" customWidth="1"/>
    <col min="11" max="16384" width="11.42578125" style="3"/>
  </cols>
  <sheetData>
    <row r="1" spans="1:10" x14ac:dyDescent="0.2">
      <c r="B1" s="45" t="s">
        <v>8</v>
      </c>
      <c r="C1" s="45"/>
      <c r="D1" s="45"/>
      <c r="E1" s="45"/>
      <c r="F1" s="45"/>
      <c r="G1" s="45"/>
      <c r="H1" s="45"/>
      <c r="I1" s="45"/>
    </row>
    <row r="2" spans="1:10" x14ac:dyDescent="0.2">
      <c r="B2" s="45" t="s">
        <v>6</v>
      </c>
      <c r="C2" s="45"/>
      <c r="D2" s="45"/>
      <c r="E2" s="45"/>
      <c r="F2" s="45"/>
      <c r="G2" s="45"/>
      <c r="H2" s="45"/>
      <c r="I2" s="45"/>
    </row>
    <row r="3" spans="1:10" x14ac:dyDescent="0.2">
      <c r="B3" s="45" t="s">
        <v>7</v>
      </c>
      <c r="C3" s="45"/>
      <c r="D3" s="45"/>
      <c r="E3" s="45"/>
      <c r="F3" s="45"/>
      <c r="G3" s="45"/>
      <c r="H3" s="45"/>
      <c r="I3" s="45"/>
    </row>
    <row r="4" spans="1:10" x14ac:dyDescent="0.2">
      <c r="B4" s="9"/>
      <c r="C4" s="9"/>
      <c r="D4" s="9"/>
      <c r="E4" s="9"/>
      <c r="F4" s="9"/>
      <c r="G4" s="9"/>
      <c r="H4" s="9"/>
      <c r="I4" s="9"/>
    </row>
    <row r="5" spans="1:10" x14ac:dyDescent="0.2">
      <c r="B5" s="9"/>
      <c r="C5" s="27" t="s">
        <v>210</v>
      </c>
      <c r="D5" s="28" t="s">
        <v>211</v>
      </c>
      <c r="E5" s="29"/>
      <c r="F5" s="29"/>
      <c r="G5" s="29"/>
      <c r="H5" s="9"/>
      <c r="I5" s="9"/>
    </row>
    <row r="6" spans="1:10" x14ac:dyDescent="0.2">
      <c r="B6" s="9"/>
      <c r="C6" s="9"/>
      <c r="D6" s="9"/>
      <c r="E6" s="9"/>
      <c r="F6" s="9"/>
      <c r="G6" s="9"/>
      <c r="H6" s="9"/>
      <c r="I6" s="9"/>
    </row>
    <row r="7" spans="1:10" x14ac:dyDescent="0.2">
      <c r="B7" s="46" t="s">
        <v>0</v>
      </c>
      <c r="C7" s="48" t="s">
        <v>1</v>
      </c>
      <c r="D7" s="50" t="s">
        <v>2</v>
      </c>
      <c r="E7" s="50"/>
      <c r="F7" s="50"/>
      <c r="G7" s="50"/>
      <c r="H7" s="50"/>
      <c r="I7" s="50" t="s">
        <v>10</v>
      </c>
    </row>
    <row r="8" spans="1:10" ht="34.5" customHeight="1" x14ac:dyDescent="0.2">
      <c r="B8" s="47"/>
      <c r="C8" s="49"/>
      <c r="D8" s="1" t="s">
        <v>11</v>
      </c>
      <c r="E8" s="1" t="s">
        <v>3</v>
      </c>
      <c r="F8" s="1" t="s">
        <v>4</v>
      </c>
      <c r="G8" s="1" t="s">
        <v>5</v>
      </c>
      <c r="H8" s="1" t="s">
        <v>9</v>
      </c>
      <c r="I8" s="51"/>
    </row>
    <row r="9" spans="1:10" ht="15" customHeight="1" x14ac:dyDescent="0.2">
      <c r="A9" s="25"/>
      <c r="B9" s="17">
        <v>1</v>
      </c>
      <c r="C9" s="5" t="s">
        <v>12</v>
      </c>
      <c r="D9" s="30">
        <f>+D10+D77</f>
        <v>715181798</v>
      </c>
      <c r="E9" s="30">
        <f t="shared" ref="E9:H9" si="0">+E10+E77</f>
        <v>38623787.069999993</v>
      </c>
      <c r="F9" s="30">
        <f>+D9+E9</f>
        <v>753805585.06999993</v>
      </c>
      <c r="G9" s="30">
        <f t="shared" si="0"/>
        <v>221037522.43000001</v>
      </c>
      <c r="H9" s="30">
        <f t="shared" si="0"/>
        <v>221091222.43000001</v>
      </c>
      <c r="I9" s="31">
        <f>+H9-D9</f>
        <v>-494090575.56999999</v>
      </c>
      <c r="J9" s="42"/>
    </row>
    <row r="10" spans="1:10" ht="15" customHeight="1" x14ac:dyDescent="0.2">
      <c r="A10" s="25"/>
      <c r="B10" s="17">
        <v>1.1000000000000001</v>
      </c>
      <c r="C10" s="5" t="s">
        <v>13</v>
      </c>
      <c r="D10" s="30">
        <f>+D11+D33+D38+D39+D43+D50+D54+D57+D75</f>
        <v>715181798</v>
      </c>
      <c r="E10" s="30">
        <f t="shared" ref="E10:H10" si="1">+E11+E33+E38+E39+E43+E50+E54+E57+E75</f>
        <v>26772804.119999997</v>
      </c>
      <c r="F10" s="30">
        <f t="shared" ref="F10:F73" si="2">+D10+E10</f>
        <v>741954602.12</v>
      </c>
      <c r="G10" s="30">
        <f t="shared" si="1"/>
        <v>211868143.47</v>
      </c>
      <c r="H10" s="30">
        <f t="shared" si="1"/>
        <v>211921843.47</v>
      </c>
      <c r="I10" s="31">
        <f t="shared" ref="I10:I73" si="3">+H10-D10</f>
        <v>-503259954.52999997</v>
      </c>
    </row>
    <row r="11" spans="1:10" ht="15" customHeight="1" x14ac:dyDescent="0.2">
      <c r="A11" s="25"/>
      <c r="B11" s="18" t="s">
        <v>14</v>
      </c>
      <c r="C11" s="10" t="s">
        <v>15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10" ht="15" customHeight="1" x14ac:dyDescent="0.2">
      <c r="A12" s="25"/>
      <c r="B12" s="18" t="s">
        <v>16</v>
      </c>
      <c r="C12" s="10" t="s">
        <v>17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10" ht="15" customHeight="1" x14ac:dyDescent="0.2">
      <c r="A13" s="25"/>
      <c r="B13" s="19" t="s">
        <v>18</v>
      </c>
      <c r="C13" s="6" t="s">
        <v>19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10" ht="15" customHeight="1" x14ac:dyDescent="0.2">
      <c r="A14" s="26">
        <v>111111</v>
      </c>
      <c r="B14" s="20" t="s">
        <v>20</v>
      </c>
      <c r="C14" s="8" t="s">
        <v>21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10" ht="15" customHeight="1" x14ac:dyDescent="0.2">
      <c r="A15" s="25"/>
      <c r="B15" s="19" t="s">
        <v>22</v>
      </c>
      <c r="C15" s="6" t="s">
        <v>23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10" ht="15" customHeight="1" x14ac:dyDescent="0.2">
      <c r="A16" s="26">
        <v>111121</v>
      </c>
      <c r="B16" s="20" t="s">
        <v>24</v>
      </c>
      <c r="C16" s="8" t="s">
        <v>21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25</v>
      </c>
      <c r="C17" s="6" t="s">
        <v>26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27</v>
      </c>
      <c r="C18" s="10" t="s">
        <v>28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29</v>
      </c>
      <c r="C19" s="8" t="s">
        <v>30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31</v>
      </c>
      <c r="C20" s="10" t="s">
        <v>32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33</v>
      </c>
      <c r="C21" s="10" t="s">
        <v>34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35</v>
      </c>
      <c r="C22" s="6" t="s">
        <v>36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37</v>
      </c>
      <c r="C23" s="8" t="s">
        <v>38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39</v>
      </c>
      <c r="C24" s="8" t="s">
        <v>40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41</v>
      </c>
      <c r="C25" s="8" t="s">
        <v>42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43</v>
      </c>
      <c r="C26" s="10" t="s">
        <v>44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45</v>
      </c>
      <c r="C27" s="8" t="s">
        <v>46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47</v>
      </c>
      <c r="C28" s="8" t="s">
        <v>48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49</v>
      </c>
      <c r="C29" s="10" t="s">
        <v>50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51</v>
      </c>
      <c r="C30" s="10" t="s">
        <v>52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53</v>
      </c>
      <c r="C31" s="10" t="s">
        <v>54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55</v>
      </c>
      <c r="C32" s="10" t="s">
        <v>56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57</v>
      </c>
      <c r="C33" s="10" t="s">
        <v>58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59</v>
      </c>
      <c r="C34" s="8" t="s">
        <v>60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61</v>
      </c>
      <c r="C35" s="8" t="s">
        <v>62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63</v>
      </c>
      <c r="C36" s="8" t="s">
        <v>64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65</v>
      </c>
      <c r="C37" s="8" t="s">
        <v>66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67</v>
      </c>
      <c r="C38" s="10" t="s">
        <v>68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69</v>
      </c>
      <c r="C39" s="10" t="s">
        <v>70</v>
      </c>
      <c r="D39" s="32">
        <f>SUM(D40:D42)</f>
        <v>78111409</v>
      </c>
      <c r="E39" s="32">
        <f t="shared" ref="E39:H39" si="13">SUM(E40:E42)</f>
        <v>1179013.4699999988</v>
      </c>
      <c r="F39" s="32">
        <f t="shared" si="2"/>
        <v>79290422.469999999</v>
      </c>
      <c r="G39" s="32">
        <f t="shared" si="13"/>
        <v>35639242.469999999</v>
      </c>
      <c r="H39" s="32">
        <f t="shared" si="13"/>
        <v>35692942.469999999</v>
      </c>
      <c r="I39" s="33">
        <f t="shared" si="3"/>
        <v>-42418466.530000001</v>
      </c>
    </row>
    <row r="40" spans="1:9" ht="15" customHeight="1" x14ac:dyDescent="0.2">
      <c r="A40" s="26">
        <v>1141</v>
      </c>
      <c r="B40" s="20" t="s">
        <v>71</v>
      </c>
      <c r="C40" s="8" t="s">
        <v>72</v>
      </c>
      <c r="D40" s="36">
        <v>1807427</v>
      </c>
      <c r="E40" s="36">
        <v>0</v>
      </c>
      <c r="F40" s="36">
        <f t="shared" si="2"/>
        <v>1807427</v>
      </c>
      <c r="G40" s="36">
        <v>1583870</v>
      </c>
      <c r="H40" s="36">
        <v>1583870</v>
      </c>
      <c r="I40" s="37">
        <f t="shared" si="3"/>
        <v>-223557</v>
      </c>
    </row>
    <row r="41" spans="1:9" ht="15" customHeight="1" x14ac:dyDescent="0.2">
      <c r="A41" s="26">
        <v>1142</v>
      </c>
      <c r="B41" s="20" t="s">
        <v>73</v>
      </c>
      <c r="C41" s="8" t="s">
        <v>74</v>
      </c>
      <c r="D41" s="36">
        <v>3444834</v>
      </c>
      <c r="E41" s="36">
        <v>69952140.959999993</v>
      </c>
      <c r="F41" s="36">
        <f t="shared" si="2"/>
        <v>73396974.959999993</v>
      </c>
      <c r="G41" s="36">
        <v>32125060.32</v>
      </c>
      <c r="H41" s="36">
        <v>32125060.32</v>
      </c>
      <c r="I41" s="37">
        <f t="shared" si="3"/>
        <v>28680226.32</v>
      </c>
    </row>
    <row r="42" spans="1:9" ht="15" customHeight="1" x14ac:dyDescent="0.2">
      <c r="A42" s="26">
        <v>1143</v>
      </c>
      <c r="B42" s="20" t="s">
        <v>75</v>
      </c>
      <c r="C42" s="8" t="s">
        <v>76</v>
      </c>
      <c r="D42" s="36">
        <v>72859148</v>
      </c>
      <c r="E42" s="36">
        <v>-68773127.489999995</v>
      </c>
      <c r="F42" s="36">
        <f t="shared" si="2"/>
        <v>4086020.5100000054</v>
      </c>
      <c r="G42" s="36">
        <v>1930312.15</v>
      </c>
      <c r="H42" s="36">
        <v>1984012.15</v>
      </c>
      <c r="I42" s="37">
        <f t="shared" si="3"/>
        <v>-70875135.849999994</v>
      </c>
    </row>
    <row r="43" spans="1:9" ht="15" customHeight="1" x14ac:dyDescent="0.2">
      <c r="A43" s="25"/>
      <c r="B43" s="18" t="s">
        <v>77</v>
      </c>
      <c r="C43" s="10" t="s">
        <v>78</v>
      </c>
      <c r="D43" s="32">
        <f>+D44+D47+D48+D49</f>
        <v>0</v>
      </c>
      <c r="E43" s="32">
        <f t="shared" ref="E43:H43" si="14">+E44+E47+E48+E49</f>
        <v>25577990.649999999</v>
      </c>
      <c r="F43" s="32">
        <f t="shared" si="2"/>
        <v>25577990.649999999</v>
      </c>
      <c r="G43" s="32">
        <f t="shared" si="14"/>
        <v>56759</v>
      </c>
      <c r="H43" s="32">
        <f t="shared" si="14"/>
        <v>56759</v>
      </c>
      <c r="I43" s="33">
        <f t="shared" si="3"/>
        <v>56759</v>
      </c>
    </row>
    <row r="44" spans="1:9" ht="15" customHeight="1" x14ac:dyDescent="0.2">
      <c r="A44" s="26"/>
      <c r="B44" s="19" t="s">
        <v>79</v>
      </c>
      <c r="C44" s="6" t="s">
        <v>80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81</v>
      </c>
      <c r="C45" s="8" t="s">
        <v>82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83</v>
      </c>
      <c r="C46" s="8" t="s">
        <v>84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85</v>
      </c>
      <c r="C47" s="6" t="s">
        <v>86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87</v>
      </c>
      <c r="C48" s="6" t="s">
        <v>88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89</v>
      </c>
      <c r="C49" s="6" t="s">
        <v>90</v>
      </c>
      <c r="D49" s="36">
        <v>0</v>
      </c>
      <c r="E49" s="36">
        <v>25577990.649999999</v>
      </c>
      <c r="F49" s="34">
        <f t="shared" si="2"/>
        <v>25577990.649999999</v>
      </c>
      <c r="G49" s="36">
        <v>56759</v>
      </c>
      <c r="H49" s="36">
        <v>56759</v>
      </c>
      <c r="I49" s="35">
        <f t="shared" si="3"/>
        <v>56759</v>
      </c>
    </row>
    <row r="50" spans="1:9" ht="15" customHeight="1" x14ac:dyDescent="0.2">
      <c r="A50" s="25"/>
      <c r="B50" s="18" t="s">
        <v>91</v>
      </c>
      <c r="C50" s="10" t="s">
        <v>92</v>
      </c>
      <c r="D50" s="32">
        <f>SUM(D51:D53)</f>
        <v>0</v>
      </c>
      <c r="E50" s="32">
        <f t="shared" ref="E50:H50" si="16">SUM(E51:E53)</f>
        <v>15800</v>
      </c>
      <c r="F50" s="32">
        <f t="shared" si="2"/>
        <v>15800</v>
      </c>
      <c r="G50" s="32">
        <f t="shared" si="16"/>
        <v>14340</v>
      </c>
      <c r="H50" s="32">
        <f t="shared" si="16"/>
        <v>14340</v>
      </c>
      <c r="I50" s="33">
        <f t="shared" si="3"/>
        <v>14340</v>
      </c>
    </row>
    <row r="51" spans="1:9" ht="15" customHeight="1" x14ac:dyDescent="0.2">
      <c r="A51" s="26">
        <v>1161</v>
      </c>
      <c r="B51" s="20" t="s">
        <v>93</v>
      </c>
      <c r="C51" s="8" t="s">
        <v>94</v>
      </c>
      <c r="D51" s="36">
        <v>0</v>
      </c>
      <c r="E51" s="36">
        <v>15800</v>
      </c>
      <c r="F51" s="36">
        <f t="shared" si="2"/>
        <v>15800</v>
      </c>
      <c r="G51" s="36">
        <v>14340</v>
      </c>
      <c r="H51" s="36">
        <v>14340</v>
      </c>
      <c r="I51" s="37">
        <f t="shared" si="3"/>
        <v>14340</v>
      </c>
    </row>
    <row r="52" spans="1:9" ht="15" customHeight="1" x14ac:dyDescent="0.2">
      <c r="A52" s="26">
        <v>1162</v>
      </c>
      <c r="B52" s="20" t="s">
        <v>95</v>
      </c>
      <c r="C52" s="8" t="s">
        <v>96</v>
      </c>
      <c r="D52" s="36">
        <v>0</v>
      </c>
      <c r="E52" s="36">
        <v>0</v>
      </c>
      <c r="F52" s="36">
        <f t="shared" si="2"/>
        <v>0</v>
      </c>
      <c r="G52" s="36">
        <v>0</v>
      </c>
      <c r="H52" s="36">
        <v>0</v>
      </c>
      <c r="I52" s="37">
        <f t="shared" si="3"/>
        <v>0</v>
      </c>
    </row>
    <row r="53" spans="1:9" ht="15" customHeight="1" x14ac:dyDescent="0.2">
      <c r="A53" s="26">
        <v>1163</v>
      </c>
      <c r="B53" s="20" t="s">
        <v>97</v>
      </c>
      <c r="C53" s="8" t="s">
        <v>98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99</v>
      </c>
      <c r="C54" s="10" t="s">
        <v>100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101</v>
      </c>
      <c r="C55" s="8" t="s">
        <v>102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103</v>
      </c>
      <c r="C56" s="8" t="s">
        <v>104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105</v>
      </c>
      <c r="C57" s="10" t="s">
        <v>106</v>
      </c>
      <c r="D57" s="32">
        <f>+D58+D59+D71</f>
        <v>637070389</v>
      </c>
      <c r="E57" s="32">
        <f t="shared" ref="E57:H57" si="18">+E58+E59+E71</f>
        <v>0</v>
      </c>
      <c r="F57" s="32">
        <f t="shared" si="2"/>
        <v>637070389</v>
      </c>
      <c r="G57" s="32">
        <f t="shared" si="18"/>
        <v>176157802</v>
      </c>
      <c r="H57" s="32">
        <f t="shared" si="18"/>
        <v>176157802</v>
      </c>
      <c r="I57" s="33">
        <f t="shared" si="3"/>
        <v>-460912587</v>
      </c>
    </row>
    <row r="58" spans="1:9" ht="15" customHeight="1" x14ac:dyDescent="0.2">
      <c r="A58" s="26">
        <v>1181</v>
      </c>
      <c r="B58" s="18" t="s">
        <v>107</v>
      </c>
      <c r="C58" s="10" t="s">
        <v>108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109</v>
      </c>
      <c r="C59" s="10" t="s">
        <v>110</v>
      </c>
      <c r="D59" s="32">
        <f>+D60+D65+D70</f>
        <v>637070389</v>
      </c>
      <c r="E59" s="32">
        <f t="shared" ref="E59:H59" si="19">+E60+E65+E70</f>
        <v>0</v>
      </c>
      <c r="F59" s="32">
        <f t="shared" si="2"/>
        <v>637070389</v>
      </c>
      <c r="G59" s="32">
        <f t="shared" si="19"/>
        <v>176157802</v>
      </c>
      <c r="H59" s="32">
        <f t="shared" si="19"/>
        <v>176157802</v>
      </c>
      <c r="I59" s="33">
        <f t="shared" si="3"/>
        <v>-460912587</v>
      </c>
    </row>
    <row r="60" spans="1:9" ht="15" customHeight="1" x14ac:dyDescent="0.2">
      <c r="A60" s="26"/>
      <c r="B60" s="21" t="s">
        <v>111</v>
      </c>
      <c r="C60" s="16" t="s">
        <v>112</v>
      </c>
      <c r="D60" s="34">
        <f>SUM(D61:D64)</f>
        <v>0</v>
      </c>
      <c r="E60" s="34">
        <f t="shared" ref="E60:H60" si="20">SUM(E61:E64)</f>
        <v>0</v>
      </c>
      <c r="F60" s="34">
        <f t="shared" si="2"/>
        <v>0</v>
      </c>
      <c r="G60" s="34">
        <f t="shared" si="20"/>
        <v>0</v>
      </c>
      <c r="H60" s="34">
        <f t="shared" si="20"/>
        <v>0</v>
      </c>
      <c r="I60" s="35">
        <f t="shared" si="3"/>
        <v>0</v>
      </c>
    </row>
    <row r="61" spans="1:9" ht="15" customHeight="1" x14ac:dyDescent="0.2">
      <c r="A61" s="26">
        <v>118211</v>
      </c>
      <c r="B61" s="22" t="s">
        <v>113</v>
      </c>
      <c r="C61" s="11" t="s">
        <v>114</v>
      </c>
      <c r="D61" s="36">
        <v>0</v>
      </c>
      <c r="E61" s="36">
        <v>0</v>
      </c>
      <c r="F61" s="36">
        <f t="shared" si="2"/>
        <v>0</v>
      </c>
      <c r="G61" s="36">
        <v>0</v>
      </c>
      <c r="H61" s="36">
        <v>0</v>
      </c>
      <c r="I61" s="37">
        <f t="shared" si="3"/>
        <v>0</v>
      </c>
    </row>
    <row r="62" spans="1:9" ht="15" customHeight="1" x14ac:dyDescent="0.2">
      <c r="A62" s="26">
        <v>118212</v>
      </c>
      <c r="B62" s="22" t="s">
        <v>115</v>
      </c>
      <c r="C62" s="11" t="s">
        <v>116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117</v>
      </c>
      <c r="C63" s="11" t="s">
        <v>118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119</v>
      </c>
      <c r="C64" s="11" t="s">
        <v>120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121</v>
      </c>
      <c r="C65" s="16" t="s">
        <v>122</v>
      </c>
      <c r="D65" s="34">
        <f>SUM(D66:D69)</f>
        <v>637070389</v>
      </c>
      <c r="E65" s="34">
        <f t="shared" ref="E65:H65" si="21">SUM(E66:E69)</f>
        <v>0</v>
      </c>
      <c r="F65" s="34">
        <f t="shared" si="2"/>
        <v>637070389</v>
      </c>
      <c r="G65" s="34">
        <f t="shared" si="21"/>
        <v>176157802</v>
      </c>
      <c r="H65" s="34">
        <f t="shared" si="21"/>
        <v>176157802</v>
      </c>
      <c r="I65" s="35">
        <f t="shared" si="3"/>
        <v>-460912587</v>
      </c>
    </row>
    <row r="66" spans="1:9" ht="15" customHeight="1" x14ac:dyDescent="0.2">
      <c r="A66" s="26">
        <v>118221</v>
      </c>
      <c r="B66" s="22" t="s">
        <v>123</v>
      </c>
      <c r="C66" s="11" t="s">
        <v>114</v>
      </c>
      <c r="D66" s="36">
        <v>637070389</v>
      </c>
      <c r="E66" s="36">
        <v>0</v>
      </c>
      <c r="F66" s="36">
        <f t="shared" si="2"/>
        <v>637070389</v>
      </c>
      <c r="G66" s="36">
        <v>176157802</v>
      </c>
      <c r="H66" s="36">
        <v>176157802</v>
      </c>
      <c r="I66" s="37">
        <f t="shared" si="3"/>
        <v>-460912587</v>
      </c>
    </row>
    <row r="67" spans="1:9" ht="15" customHeight="1" x14ac:dyDescent="0.2">
      <c r="A67" s="26">
        <v>118222</v>
      </c>
      <c r="B67" s="22" t="s">
        <v>124</v>
      </c>
      <c r="C67" s="11" t="s">
        <v>116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125</v>
      </c>
      <c r="C68" s="11" t="s">
        <v>118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126</v>
      </c>
      <c r="C69" s="11" t="s">
        <v>120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127</v>
      </c>
      <c r="C70" s="16" t="s">
        <v>128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129</v>
      </c>
      <c r="C71" s="10" t="s">
        <v>130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131</v>
      </c>
      <c r="C72" s="11" t="s">
        <v>132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133</v>
      </c>
      <c r="C73" s="11" t="s">
        <v>134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135</v>
      </c>
      <c r="C74" s="11" t="s">
        <v>136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137</v>
      </c>
      <c r="C75" s="10" t="s">
        <v>138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139</v>
      </c>
      <c r="D77" s="30">
        <f>+D78+D82+D90+D95+D113</f>
        <v>0</v>
      </c>
      <c r="E77" s="30">
        <f t="shared" ref="E77:H77" si="25">+E78+E82+E90+E95+E113</f>
        <v>11850982.949999999</v>
      </c>
      <c r="F77" s="30">
        <f t="shared" si="23"/>
        <v>11850982.949999999</v>
      </c>
      <c r="G77" s="30">
        <f t="shared" si="25"/>
        <v>9169378.959999999</v>
      </c>
      <c r="H77" s="30">
        <f t="shared" si="25"/>
        <v>9169378.959999999</v>
      </c>
      <c r="I77" s="31">
        <f t="shared" si="24"/>
        <v>9169378.959999999</v>
      </c>
    </row>
    <row r="78" spans="1:9" ht="15" customHeight="1" x14ac:dyDescent="0.2">
      <c r="A78" s="25"/>
      <c r="B78" s="18" t="s">
        <v>140</v>
      </c>
      <c r="C78" s="10" t="s">
        <v>141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142</v>
      </c>
      <c r="C79" s="8" t="s">
        <v>143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144</v>
      </c>
      <c r="C80" s="8" t="s">
        <v>145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146</v>
      </c>
      <c r="C81" s="8" t="s">
        <v>147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148</v>
      </c>
      <c r="C82" s="10" t="s">
        <v>149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150</v>
      </c>
      <c r="C83" s="8" t="s">
        <v>151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152</v>
      </c>
      <c r="C84" s="8" t="s">
        <v>153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154</v>
      </c>
      <c r="C85" s="8" t="s">
        <v>155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156</v>
      </c>
      <c r="C86" s="8" t="s">
        <v>157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158</v>
      </c>
      <c r="C87" s="8" t="s">
        <v>159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160</v>
      </c>
      <c r="C88" s="8" t="s">
        <v>161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162</v>
      </c>
      <c r="C89" s="8" t="s">
        <v>163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164</v>
      </c>
      <c r="C90" s="10" t="s">
        <v>165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166</v>
      </c>
      <c r="C91" s="8" t="s">
        <v>167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168</v>
      </c>
      <c r="C92" s="8" t="s">
        <v>169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170</v>
      </c>
      <c r="C93" s="8" t="s">
        <v>171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172</v>
      </c>
      <c r="C94" s="8" t="s">
        <v>173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174</v>
      </c>
      <c r="C95" s="10" t="s">
        <v>175</v>
      </c>
      <c r="D95" s="32">
        <f>+D96+D97+D109</f>
        <v>0</v>
      </c>
      <c r="E95" s="32">
        <f t="shared" ref="E95:H95" si="29">+E96+E97+E109</f>
        <v>11850982.949999999</v>
      </c>
      <c r="F95" s="32">
        <f t="shared" si="23"/>
        <v>11850982.949999999</v>
      </c>
      <c r="G95" s="32">
        <f t="shared" si="29"/>
        <v>9169378.959999999</v>
      </c>
      <c r="H95" s="32">
        <f t="shared" si="29"/>
        <v>9169378.959999999</v>
      </c>
      <c r="I95" s="32">
        <f t="shared" si="24"/>
        <v>9169378.959999999</v>
      </c>
    </row>
    <row r="96" spans="1:9" ht="15" customHeight="1" x14ac:dyDescent="0.2">
      <c r="A96" s="26">
        <v>1241</v>
      </c>
      <c r="B96" s="18" t="s">
        <v>176</v>
      </c>
      <c r="C96" s="10" t="s">
        <v>108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177</v>
      </c>
      <c r="C97" s="10" t="s">
        <v>110</v>
      </c>
      <c r="D97" s="32">
        <f>+D98+D103+D108</f>
        <v>0</v>
      </c>
      <c r="E97" s="32">
        <f t="shared" ref="E97:H97" si="30">+E98+E103+E108</f>
        <v>11850982.949999999</v>
      </c>
      <c r="F97" s="32">
        <f t="shared" si="23"/>
        <v>11850982.949999999</v>
      </c>
      <c r="G97" s="32">
        <f t="shared" si="30"/>
        <v>9169378.959999999</v>
      </c>
      <c r="H97" s="32">
        <f t="shared" si="30"/>
        <v>9169378.959999999</v>
      </c>
      <c r="I97" s="32">
        <f t="shared" si="24"/>
        <v>9169378.959999999</v>
      </c>
    </row>
    <row r="98" spans="1:9" ht="15" customHeight="1" x14ac:dyDescent="0.2">
      <c r="A98" s="26"/>
      <c r="B98" s="21" t="s">
        <v>178</v>
      </c>
      <c r="C98" s="16" t="s">
        <v>179</v>
      </c>
      <c r="D98" s="34">
        <f>SUM(D99:D102)</f>
        <v>0</v>
      </c>
      <c r="E98" s="34">
        <f t="shared" ref="E98:H98" si="31">SUM(E99:E102)</f>
        <v>7580757.04</v>
      </c>
      <c r="F98" s="34">
        <f t="shared" si="23"/>
        <v>7580757.04</v>
      </c>
      <c r="G98" s="34">
        <f t="shared" si="31"/>
        <v>7538230.0599999996</v>
      </c>
      <c r="H98" s="34">
        <f t="shared" si="31"/>
        <v>7538230.0599999996</v>
      </c>
      <c r="I98" s="35">
        <f t="shared" si="24"/>
        <v>7538230.0599999996</v>
      </c>
    </row>
    <row r="99" spans="1:9" ht="15" customHeight="1" x14ac:dyDescent="0.2">
      <c r="A99" s="26">
        <v>124211</v>
      </c>
      <c r="B99" s="22" t="s">
        <v>180</v>
      </c>
      <c r="C99" s="11" t="s">
        <v>114</v>
      </c>
      <c r="D99" s="36">
        <v>0</v>
      </c>
      <c r="E99" s="36">
        <v>7580757.04</v>
      </c>
      <c r="F99" s="36">
        <f t="shared" si="23"/>
        <v>7580757.04</v>
      </c>
      <c r="G99" s="36">
        <v>7538230.0599999996</v>
      </c>
      <c r="H99" s="36">
        <v>7538230.0599999996</v>
      </c>
      <c r="I99" s="37">
        <f t="shared" si="24"/>
        <v>7538230.0599999996</v>
      </c>
    </row>
    <row r="100" spans="1:9" ht="15" customHeight="1" x14ac:dyDescent="0.2">
      <c r="A100" s="26">
        <v>124212</v>
      </c>
      <c r="B100" s="22" t="s">
        <v>181</v>
      </c>
      <c r="C100" s="11" t="s">
        <v>116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182</v>
      </c>
      <c r="C101" s="11" t="s">
        <v>118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183</v>
      </c>
      <c r="C102" s="11" t="s">
        <v>120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184</v>
      </c>
      <c r="C103" s="16" t="s">
        <v>122</v>
      </c>
      <c r="D103" s="34">
        <f>SUM(D104:D107)</f>
        <v>0</v>
      </c>
      <c r="E103" s="34">
        <f t="shared" ref="E103:H103" si="32">SUM(E104:E107)</f>
        <v>4270225.91</v>
      </c>
      <c r="F103" s="34">
        <f t="shared" si="23"/>
        <v>4270225.91</v>
      </c>
      <c r="G103" s="34">
        <f t="shared" si="32"/>
        <v>1631148.9</v>
      </c>
      <c r="H103" s="34">
        <f t="shared" si="32"/>
        <v>1631148.9</v>
      </c>
      <c r="I103" s="35">
        <f t="shared" si="24"/>
        <v>1631148.9</v>
      </c>
    </row>
    <row r="104" spans="1:9" ht="15" customHeight="1" x14ac:dyDescent="0.2">
      <c r="A104" s="26">
        <v>124221</v>
      </c>
      <c r="B104" s="22" t="s">
        <v>185</v>
      </c>
      <c r="C104" s="11" t="s">
        <v>114</v>
      </c>
      <c r="D104" s="36">
        <v>0</v>
      </c>
      <c r="E104" s="36">
        <v>4270225.91</v>
      </c>
      <c r="F104" s="36">
        <f t="shared" si="23"/>
        <v>4270225.91</v>
      </c>
      <c r="G104" s="36">
        <v>1631148.9</v>
      </c>
      <c r="H104" s="36">
        <v>1631148.9</v>
      </c>
      <c r="I104" s="37">
        <f t="shared" si="24"/>
        <v>1631148.9</v>
      </c>
    </row>
    <row r="105" spans="1:9" ht="15" customHeight="1" x14ac:dyDescent="0.2">
      <c r="A105" s="26">
        <v>124222</v>
      </c>
      <c r="B105" s="22" t="s">
        <v>186</v>
      </c>
      <c r="C105" s="11" t="s">
        <v>116</v>
      </c>
      <c r="D105" s="36">
        <v>0</v>
      </c>
      <c r="E105" s="36">
        <v>0</v>
      </c>
      <c r="F105" s="36">
        <f t="shared" si="23"/>
        <v>0</v>
      </c>
      <c r="G105" s="36">
        <v>0</v>
      </c>
      <c r="H105" s="36">
        <v>0</v>
      </c>
      <c r="I105" s="37">
        <f t="shared" si="24"/>
        <v>0</v>
      </c>
    </row>
    <row r="106" spans="1:9" ht="15" customHeight="1" x14ac:dyDescent="0.2">
      <c r="A106" s="26">
        <v>124223</v>
      </c>
      <c r="B106" s="22" t="s">
        <v>187</v>
      </c>
      <c r="C106" s="11" t="s">
        <v>118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188</v>
      </c>
      <c r="C107" s="11" t="s">
        <v>120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189</v>
      </c>
      <c r="C108" s="16" t="s">
        <v>128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190</v>
      </c>
      <c r="C109" s="10" t="s">
        <v>130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191</v>
      </c>
      <c r="C110" s="11" t="s">
        <v>132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192</v>
      </c>
      <c r="C111" s="8" t="s">
        <v>134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193</v>
      </c>
      <c r="C112" s="8" t="s">
        <v>136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194</v>
      </c>
      <c r="C113" s="10" t="s">
        <v>195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196</v>
      </c>
      <c r="C114" s="8" t="s">
        <v>197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198</v>
      </c>
      <c r="C115" s="8" t="s">
        <v>199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200</v>
      </c>
      <c r="C116" s="8" t="s">
        <v>201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202</v>
      </c>
      <c r="C117" s="8" t="s">
        <v>203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204</v>
      </c>
      <c r="D119" s="41">
        <f>+D10+D77</f>
        <v>715181798</v>
      </c>
      <c r="E119" s="41">
        <f t="shared" ref="E119:H119" si="35">+E10+E77</f>
        <v>38623787.069999993</v>
      </c>
      <c r="F119" s="41">
        <f t="shared" si="23"/>
        <v>753805585.06999993</v>
      </c>
      <c r="G119" s="41">
        <f t="shared" si="35"/>
        <v>221037522.43000001</v>
      </c>
      <c r="H119" s="41">
        <f t="shared" si="35"/>
        <v>221091222.43000001</v>
      </c>
      <c r="I119" s="41">
        <f t="shared" si="24"/>
        <v>-494090575.56999999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205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3" t="s">
        <v>206</v>
      </c>
      <c r="C124" s="43"/>
      <c r="D124" s="2"/>
      <c r="E124" s="44" t="s">
        <v>207</v>
      </c>
      <c r="F124" s="44"/>
      <c r="G124" s="44"/>
      <c r="H124" s="44"/>
    </row>
    <row r="125" spans="1:9" x14ac:dyDescent="0.2">
      <c r="B125" s="43" t="s">
        <v>208</v>
      </c>
      <c r="C125" s="43"/>
      <c r="D125" s="2"/>
      <c r="E125" s="43" t="s">
        <v>209</v>
      </c>
      <c r="F125" s="43"/>
      <c r="G125" s="43"/>
      <c r="H125" s="43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2017-11-14T21:23:52Z</cp:lastPrinted>
  <dcterms:created xsi:type="dcterms:W3CDTF">2017-07-04T21:04:26Z</dcterms:created>
  <dcterms:modified xsi:type="dcterms:W3CDTF">2017-11-14T21:24:13Z</dcterms:modified>
</cp:coreProperties>
</file>