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4000" windowHeight="9435" tabRatio="885" activeTab="1"/>
  </bookViews>
  <sheets>
    <sheet name="COG" sheetId="6" r:id="rId1"/>
    <sheet name="CTG" sheetId="8" r:id="rId2"/>
  </sheets>
  <definedNames>
    <definedName name="_xlnm._FilterDatabase" localSheetId="0" hidden="1">COG!$A$3:$H$76</definedName>
    <definedName name="_xlnm.Print_Area" localSheetId="0">COG!$A$1:$H$79</definedName>
    <definedName name="_xlnm.Print_Area" localSheetId="1">CTG!$A$1:$H$13</definedName>
  </definedNames>
  <calcPr calcId="162913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E9" i="6"/>
  <c r="E10" i="6"/>
  <c r="H10" i="6" s="1"/>
  <c r="E11" i="6"/>
  <c r="E12" i="6"/>
  <c r="H12" i="6"/>
  <c r="H11" i="6"/>
  <c r="H9" i="6"/>
  <c r="H8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C53" i="6"/>
  <c r="C43" i="6"/>
  <c r="C33" i="6"/>
  <c r="E33" i="6" s="1"/>
  <c r="H33" i="6" s="1"/>
  <c r="C23" i="6"/>
  <c r="C13" i="6"/>
  <c r="C5" i="6"/>
  <c r="H57" i="6" l="1"/>
  <c r="E53" i="6"/>
  <c r="H53" i="6" s="1"/>
  <c r="E43" i="6"/>
  <c r="H43" i="6" s="1"/>
  <c r="E23" i="6"/>
  <c r="H23" i="6" s="1"/>
  <c r="G77" i="6"/>
  <c r="E13" i="6"/>
  <c r="H13" i="6" s="1"/>
  <c r="D77" i="6"/>
  <c r="E5" i="6"/>
  <c r="C77" i="6"/>
  <c r="F77" i="6"/>
  <c r="E10" i="8"/>
  <c r="H10" i="8"/>
  <c r="E77" i="6" l="1"/>
  <c r="H5" i="6"/>
  <c r="H77" i="6" s="1"/>
</calcChain>
</file>

<file path=xl/sharedStrings.xml><?xml version="1.0" encoding="utf-8"?>
<sst xmlns="http://schemas.openxmlformats.org/spreadsheetml/2006/main" count="111" uniqueCount="94">
  <si>
    <t>Gasto Corriente</t>
  </si>
  <si>
    <t>Gasto de Capital</t>
  </si>
  <si>
    <t>Amortización de la Deuda y Disminución de Pasivos</t>
  </si>
  <si>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</si>
  <si>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</si>
  <si>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</si>
  <si>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</si>
  <si>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</si>
  <si>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</si>
  <si>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</si>
  <si>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</si>
  <si>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</si>
  <si>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</si>
  <si>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</si>
  <si>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</si>
  <si>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</si>
  <si>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</si>
  <si>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</si>
  <si>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</si>
  <si>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</si>
  <si>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</si>
  <si>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</si>
  <si>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</si>
  <si>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</si>
  <si>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</si>
  <si>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</si>
  <si>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</si>
  <si>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</si>
  <si>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</si>
  <si>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</si>
  <si>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</si>
  <si>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</si>
  <si>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</si>
  <si>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</si>
  <si>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</si>
  <si>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</si>
  <si>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</si>
  <si>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</si>
  <si>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</si>
  <si>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</si>
  <si>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</si>
  <si>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</si>
  <si>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</si>
  <si>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</si>
  <si>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</si>
  <si>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</si>
  <si>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</si>
  <si>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</si>
  <si>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</si>
  <si>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</si>
  <si>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</si>
  <si>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</si>
  <si>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</si>
  <si>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</si>
  <si>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</si>
  <si>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</si>
  <si>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</si>
  <si>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</si>
  <si>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</si>
  <si>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</si>
  <si>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</si>
  <si>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</si>
  <si>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</si>
  <si>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</si>
  <si>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</si>
  <si>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</si>
  <si>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</si>
  <si>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</si>
  <si>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</si>
  <si>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</si>
  <si>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</si>
  <si>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</si>
  <si>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</si>
  <si>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</si>
  <si>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</si>
  <si>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</si>
  <si>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</si>
  <si>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</si>
  <si>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</si>
  <si>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</si>
  <si>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</si>
  <si>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</si>
  <si>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</si>
  <si>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</si>
  <si>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</si>
  <si>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</si>
  <si>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</si>
  <si>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por Objeto del Gasto (Capítulo y Concepto)
Del 1 de Enero al 31 de Diciembre de 2019</t>
  </si>
  <si>
    <t>SISTEMA AVANZADO DE BACHILLERATO Y EDUCACION SUPERIOR EN EL ESTADO DE GTO.
Estado Analítico del Ejercicio del Presupuesto de Egresos
Clasificación Económica (por Tipo de Gasto)
Del 1 de Enero al 31 de Diciembre de 2019</t>
  </si>
  <si>
    <t>Mtro. Juan Luis Saldaña López</t>
  </si>
  <si>
    <t>C.P. Adriana Margarita Orozco Jiménez</t>
  </si>
  <si>
    <t>Director General del SABES</t>
  </si>
  <si>
    <t>Directora de Administración y Finanzas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</si>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</sst>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3" fontId="6" fillId="0" borderId="14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6" fillId="0" borderId="13" xfId="0" applyNumberFormat="1" applyFont="1" applyFill="1" applyBorder="1" applyProtection="1">
      <protection locked="0"/>
    </xf>
    <xf numFmtId="3" fontId="6" fillId="0" borderId="12" xfId="0" applyNumberFormat="1" applyFont="1" applyFill="1" applyBorder="1" applyProtection="1"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3" fontId="2" fillId="0" borderId="14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8" fillId="0" borderId="6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6" xfId="0" applyFont="1" applyBorder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workbookViewId="0">
      <selection sqref="A1:H79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6" width="18.33203125" style="1" customWidth="1"/>
    <col min="7" max="7" width="22.6640625" style="1" customWidth="1"/>
    <col min="8" max="8" width="18.33203125" style="1" customWidth="1"/>
    <col min="9" max="16384" width="12" style="1"/>
  </cols>
  <sheetData>
    <row r="1" spans="1:8" ht="50.1" customHeight="1" x14ac:dyDescent="0.2">
      <c r="A1" s="29" t="s">
        <v>87</v>
      </c>
      <c r="B1" s="30"/>
      <c r="C1" s="30"/>
      <c r="D1" s="30"/>
      <c r="E1" s="30"/>
      <c r="F1" s="30"/>
      <c r="G1" s="30"/>
      <c r="H1" s="31"/>
    </row>
    <row r="2" spans="1:8" x14ac:dyDescent="0.2">
      <c r="A2" s="34" t="s">
        <v>12</v>
      </c>
      <c r="B2" s="35"/>
      <c r="C2" s="29" t="s">
        <v>18</v>
      </c>
      <c r="D2" s="30"/>
      <c r="E2" s="30"/>
      <c r="F2" s="30"/>
      <c r="G2" s="31"/>
      <c r="H2" s="32" t="s">
        <v>17</v>
      </c>
    </row>
    <row r="3" spans="1:8" ht="24.95" customHeight="1" x14ac:dyDescent="0.2">
      <c r="A3" s="36"/>
      <c r="B3" s="37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33"/>
    </row>
    <row r="4" spans="1:8" x14ac:dyDescent="0.2">
      <c r="A4" s="38"/>
      <c r="B4" s="39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12" t="s">
        <v>19</v>
      </c>
      <c r="B5" s="3"/>
      <c r="C5" s="18">
        <f>SUM(C6:C12)</f>
        <v>758505013.09000003</v>
      </c>
      <c r="D5" s="18">
        <f>SUM(D6:D12)</f>
        <v>58816961.789999992</v>
      </c>
      <c r="E5" s="18">
        <f>C5+D5</f>
        <v>817321974.88</v>
      </c>
      <c r="F5" s="18">
        <f>SUM(F6:F12)</f>
        <v>764017414.25999999</v>
      </c>
      <c r="G5" s="18">
        <f>SUM(G6:G12)</f>
        <v>757924237.19000006</v>
      </c>
      <c r="H5" s="18">
        <f>E5-F5</f>
        <v>53304560.620000005</v>
      </c>
    </row>
    <row r="6" spans="1:8" x14ac:dyDescent="0.2">
      <c r="A6" s="11">
        <v>1100</v>
      </c>
      <c r="B6" s="7" t="s">
        <v>28</v>
      </c>
      <c r="C6" s="15">
        <v>495522684</v>
      </c>
      <c r="D6" s="15">
        <v>21017725.91</v>
      </c>
      <c r="E6" s="15">
        <f t="shared" ref="E6:E69" si="0">C6+D6</f>
        <v>516540409.91000003</v>
      </c>
      <c r="F6" s="15">
        <v>497729229.06999999</v>
      </c>
      <c r="G6" s="15">
        <v>497173291.64999998</v>
      </c>
      <c r="H6" s="15">
        <f t="shared" ref="H6:H69" si="1">E6-F6</f>
        <v>18811180.840000033</v>
      </c>
    </row>
    <row r="7" spans="1:8" x14ac:dyDescent="0.2">
      <c r="A7" s="11">
        <v>1200</v>
      </c>
      <c r="B7" s="7" t="s">
        <v>29</v>
      </c>
      <c r="C7" s="15">
        <v>180000</v>
      </c>
      <c r="D7" s="15">
        <v>17447526.109999999</v>
      </c>
      <c r="E7" s="15">
        <f t="shared" si="0"/>
        <v>17627526.109999999</v>
      </c>
      <c r="F7" s="15">
        <v>11048480.49</v>
      </c>
      <c r="G7" s="15">
        <v>11040480.49</v>
      </c>
      <c r="H7" s="15">
        <f t="shared" si="1"/>
        <v>6579045.6199999992</v>
      </c>
    </row>
    <row r="8" spans="1:8" x14ac:dyDescent="0.2">
      <c r="A8" s="11">
        <v>1300</v>
      </c>
      <c r="B8" s="7" t="s">
        <v>30</v>
      </c>
      <c r="C8" s="15">
        <v>64008057.259999998</v>
      </c>
      <c r="D8" s="15">
        <v>10632987.970000001</v>
      </c>
      <c r="E8" s="15">
        <f t="shared" si="0"/>
        <v>74641045.230000004</v>
      </c>
      <c r="F8" s="15">
        <v>65122973.700000003</v>
      </c>
      <c r="G8" s="15">
        <v>64501363.340000004</v>
      </c>
      <c r="H8" s="15">
        <f t="shared" si="1"/>
        <v>9518071.5300000012</v>
      </c>
    </row>
    <row r="9" spans="1:8" x14ac:dyDescent="0.2">
      <c r="A9" s="11">
        <v>1400</v>
      </c>
      <c r="B9" s="7" t="s">
        <v>4</v>
      </c>
      <c r="C9" s="15">
        <v>116728166.83</v>
      </c>
      <c r="D9" s="15">
        <v>6194360.0700000003</v>
      </c>
      <c r="E9" s="15">
        <f t="shared" si="0"/>
        <v>122922526.90000001</v>
      </c>
      <c r="F9" s="15">
        <v>110381454.39</v>
      </c>
      <c r="G9" s="15">
        <v>110381454.39</v>
      </c>
      <c r="H9" s="15">
        <f t="shared" si="1"/>
        <v>12541072.510000005</v>
      </c>
    </row>
    <row r="10" spans="1:8" x14ac:dyDescent="0.2">
      <c r="A10" s="11">
        <v>1500</v>
      </c>
      <c r="B10" s="7" t="s">
        <v>31</v>
      </c>
      <c r="C10" s="15">
        <v>81716105</v>
      </c>
      <c r="D10" s="15">
        <v>2050361.73</v>
      </c>
      <c r="E10" s="15">
        <f t="shared" si="0"/>
        <v>83766466.730000004</v>
      </c>
      <c r="F10" s="15">
        <v>77920396.25</v>
      </c>
      <c r="G10" s="15">
        <v>74174462.060000002</v>
      </c>
      <c r="H10" s="15">
        <f t="shared" si="1"/>
        <v>5846070.4800000042</v>
      </c>
    </row>
    <row r="11" spans="1:8" x14ac:dyDescent="0.2">
      <c r="A11" s="11">
        <v>1600</v>
      </c>
      <c r="B11" s="7" t="s">
        <v>5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11">
        <v>1700</v>
      </c>
      <c r="B12" s="7" t="s">
        <v>32</v>
      </c>
      <c r="C12" s="15">
        <v>350000</v>
      </c>
      <c r="D12" s="15">
        <v>1474000</v>
      </c>
      <c r="E12" s="15">
        <f t="shared" si="0"/>
        <v>1824000</v>
      </c>
      <c r="F12" s="15">
        <v>1814880.36</v>
      </c>
      <c r="G12" s="15">
        <v>653185.26</v>
      </c>
      <c r="H12" s="15">
        <f t="shared" si="1"/>
        <v>9119.6399999998976</v>
      </c>
    </row>
    <row r="13" spans="1:8" x14ac:dyDescent="0.2">
      <c r="A13" s="12" t="s">
        <v>20</v>
      </c>
      <c r="B13" s="3"/>
      <c r="C13" s="14">
        <f>SUM(C14:C22)</f>
        <v>37091898.5</v>
      </c>
      <c r="D13" s="14">
        <f>SUM(D14:D22)</f>
        <v>29356969.660000004</v>
      </c>
      <c r="E13" s="14">
        <f t="shared" si="0"/>
        <v>66448868.160000004</v>
      </c>
      <c r="F13" s="14">
        <f>SUM(F14:F22)</f>
        <v>49369436.54999999</v>
      </c>
      <c r="G13" s="14">
        <f>SUM(G14:G22)</f>
        <v>46319062.459999993</v>
      </c>
      <c r="H13" s="14">
        <f t="shared" si="1"/>
        <v>17079431.610000014</v>
      </c>
    </row>
    <row r="14" spans="1:8" x14ac:dyDescent="0.2">
      <c r="A14" s="11">
        <v>2100</v>
      </c>
      <c r="B14" s="7" t="s">
        <v>33</v>
      </c>
      <c r="C14" s="15">
        <v>19675820</v>
      </c>
      <c r="D14" s="15">
        <v>27878130.280000001</v>
      </c>
      <c r="E14" s="15">
        <f t="shared" si="0"/>
        <v>47553950.280000001</v>
      </c>
      <c r="F14" s="15">
        <v>35269436.619999997</v>
      </c>
      <c r="G14" s="15">
        <v>32473395.66</v>
      </c>
      <c r="H14" s="15">
        <f t="shared" si="1"/>
        <v>12284513.660000004</v>
      </c>
    </row>
    <row r="15" spans="1:8" x14ac:dyDescent="0.2">
      <c r="A15" s="11">
        <v>2200</v>
      </c>
      <c r="B15" s="7" t="s">
        <v>34</v>
      </c>
      <c r="C15" s="15">
        <v>5858849</v>
      </c>
      <c r="D15" s="15">
        <v>728021.25</v>
      </c>
      <c r="E15" s="15">
        <f t="shared" si="0"/>
        <v>6586870.25</v>
      </c>
      <c r="F15" s="15">
        <v>6256041.6399999997</v>
      </c>
      <c r="G15" s="15">
        <v>6254599.6399999997</v>
      </c>
      <c r="H15" s="15">
        <f t="shared" si="1"/>
        <v>330828.61000000034</v>
      </c>
    </row>
    <row r="16" spans="1:8" x14ac:dyDescent="0.2">
      <c r="A16" s="11">
        <v>2300</v>
      </c>
      <c r="B16" s="7" t="s">
        <v>35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11">
        <v>2400</v>
      </c>
      <c r="B17" s="7" t="s">
        <v>36</v>
      </c>
      <c r="C17" s="15">
        <v>559148</v>
      </c>
      <c r="D17" s="15">
        <v>316762.02</v>
      </c>
      <c r="E17" s="15">
        <f t="shared" si="0"/>
        <v>875910.02</v>
      </c>
      <c r="F17" s="15">
        <v>518179.44</v>
      </c>
      <c r="G17" s="15">
        <v>518179.44</v>
      </c>
      <c r="H17" s="15">
        <f t="shared" si="1"/>
        <v>357730.58</v>
      </c>
    </row>
    <row r="18" spans="1:8" x14ac:dyDescent="0.2">
      <c r="A18" s="11">
        <v>2500</v>
      </c>
      <c r="B18" s="7" t="s">
        <v>37</v>
      </c>
      <c r="C18" s="15">
        <v>1732206</v>
      </c>
      <c r="D18" s="15">
        <v>-129056.08</v>
      </c>
      <c r="E18" s="15">
        <f t="shared" si="0"/>
        <v>1603149.92</v>
      </c>
      <c r="F18" s="15">
        <v>153544.28</v>
      </c>
      <c r="G18" s="15">
        <v>153544.28</v>
      </c>
      <c r="H18" s="15">
        <f t="shared" si="1"/>
        <v>1449605.64</v>
      </c>
    </row>
    <row r="19" spans="1:8" x14ac:dyDescent="0.2">
      <c r="A19" s="11">
        <v>2600</v>
      </c>
      <c r="B19" s="7" t="s">
        <v>38</v>
      </c>
      <c r="C19" s="15">
        <v>4265561.5</v>
      </c>
      <c r="D19" s="15">
        <v>0</v>
      </c>
      <c r="E19" s="15">
        <f t="shared" si="0"/>
        <v>4265561.5</v>
      </c>
      <c r="F19" s="15">
        <v>3071721.73</v>
      </c>
      <c r="G19" s="15">
        <v>2818830.6</v>
      </c>
      <c r="H19" s="15">
        <f t="shared" si="1"/>
        <v>1193839.77</v>
      </c>
    </row>
    <row r="20" spans="1:8" x14ac:dyDescent="0.2">
      <c r="A20" s="11">
        <v>2700</v>
      </c>
      <c r="B20" s="7" t="s">
        <v>39</v>
      </c>
      <c r="C20" s="15">
        <v>2891274</v>
      </c>
      <c r="D20" s="15">
        <v>-715463.47</v>
      </c>
      <c r="E20" s="15">
        <f t="shared" si="0"/>
        <v>2175810.5300000003</v>
      </c>
      <c r="F20" s="15">
        <v>1839196.08</v>
      </c>
      <c r="G20" s="15">
        <v>1839196.08</v>
      </c>
      <c r="H20" s="15">
        <f t="shared" si="1"/>
        <v>336614.45000000019</v>
      </c>
    </row>
    <row r="21" spans="1:8" x14ac:dyDescent="0.2">
      <c r="A21" s="11">
        <v>2800</v>
      </c>
      <c r="B21" s="7" t="s">
        <v>40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11">
        <v>2900</v>
      </c>
      <c r="B22" s="7" t="s">
        <v>41</v>
      </c>
      <c r="C22" s="15">
        <v>2109040</v>
      </c>
      <c r="D22" s="15">
        <v>1278575.6599999999</v>
      </c>
      <c r="E22" s="15">
        <f t="shared" si="0"/>
        <v>3387615.66</v>
      </c>
      <c r="F22" s="15">
        <v>2261316.7599999998</v>
      </c>
      <c r="G22" s="15">
        <v>2261316.7599999998</v>
      </c>
      <c r="H22" s="15">
        <f t="shared" si="1"/>
        <v>1126298.9000000004</v>
      </c>
    </row>
    <row r="23" spans="1:8" x14ac:dyDescent="0.2">
      <c r="A23" s="12" t="s">
        <v>21</v>
      </c>
      <c r="B23" s="3"/>
      <c r="C23" s="14">
        <f>SUM(C24:C32)</f>
        <v>107249890.11</v>
      </c>
      <c r="D23" s="14">
        <f>SUM(D24:D32)</f>
        <v>44186789.820000008</v>
      </c>
      <c r="E23" s="14">
        <f t="shared" si="0"/>
        <v>151436679.93000001</v>
      </c>
      <c r="F23" s="14">
        <f>SUM(F24:F32)</f>
        <v>118039845.83</v>
      </c>
      <c r="G23" s="14">
        <f>SUM(G24:G32)</f>
        <v>111035301.42999999</v>
      </c>
      <c r="H23" s="14">
        <f t="shared" si="1"/>
        <v>33396834.100000009</v>
      </c>
    </row>
    <row r="24" spans="1:8" x14ac:dyDescent="0.2">
      <c r="A24" s="11">
        <v>3100</v>
      </c>
      <c r="B24" s="7" t="s">
        <v>42</v>
      </c>
      <c r="C24" s="15">
        <v>8452245.5999999996</v>
      </c>
      <c r="D24" s="15">
        <v>-207888.5</v>
      </c>
      <c r="E24" s="15">
        <f t="shared" si="0"/>
        <v>8244357.0999999996</v>
      </c>
      <c r="F24" s="15">
        <v>7137341.9299999997</v>
      </c>
      <c r="G24" s="15">
        <v>7137341.9299999997</v>
      </c>
      <c r="H24" s="15">
        <f t="shared" si="1"/>
        <v>1107015.17</v>
      </c>
    </row>
    <row r="25" spans="1:8" x14ac:dyDescent="0.2">
      <c r="A25" s="11">
        <v>3200</v>
      </c>
      <c r="B25" s="7" t="s">
        <v>43</v>
      </c>
      <c r="C25" s="15">
        <v>12261768</v>
      </c>
      <c r="D25" s="15">
        <v>2038187.62</v>
      </c>
      <c r="E25" s="15">
        <f t="shared" si="0"/>
        <v>14299955.620000001</v>
      </c>
      <c r="F25" s="15">
        <v>11519555.710000001</v>
      </c>
      <c r="G25" s="15">
        <v>11465248.51</v>
      </c>
      <c r="H25" s="15">
        <f t="shared" si="1"/>
        <v>2780399.91</v>
      </c>
    </row>
    <row r="26" spans="1:8" x14ac:dyDescent="0.2">
      <c r="A26" s="11">
        <v>3300</v>
      </c>
      <c r="B26" s="7" t="s">
        <v>44</v>
      </c>
      <c r="C26" s="15">
        <v>44835960</v>
      </c>
      <c r="D26" s="15">
        <v>-17336931.23</v>
      </c>
      <c r="E26" s="15">
        <f t="shared" si="0"/>
        <v>27499028.77</v>
      </c>
      <c r="F26" s="15">
        <v>23248417.780000001</v>
      </c>
      <c r="G26" s="15">
        <v>22254066.809999999</v>
      </c>
      <c r="H26" s="15">
        <f t="shared" si="1"/>
        <v>4250610.9899999984</v>
      </c>
    </row>
    <row r="27" spans="1:8" x14ac:dyDescent="0.2">
      <c r="A27" s="11">
        <v>3400</v>
      </c>
      <c r="B27" s="7" t="s">
        <v>45</v>
      </c>
      <c r="C27" s="15">
        <v>3507640</v>
      </c>
      <c r="D27" s="15">
        <v>49473</v>
      </c>
      <c r="E27" s="15">
        <f t="shared" si="0"/>
        <v>3557113</v>
      </c>
      <c r="F27" s="15">
        <v>1873440.26</v>
      </c>
      <c r="G27" s="15">
        <v>1873440.26</v>
      </c>
      <c r="H27" s="15">
        <f t="shared" si="1"/>
        <v>1683672.74</v>
      </c>
    </row>
    <row r="28" spans="1:8" x14ac:dyDescent="0.2">
      <c r="A28" s="11">
        <v>3500</v>
      </c>
      <c r="B28" s="7" t="s">
        <v>46</v>
      </c>
      <c r="C28" s="15">
        <v>13764121.9</v>
      </c>
      <c r="D28" s="15">
        <v>41962302.030000001</v>
      </c>
      <c r="E28" s="15">
        <f t="shared" si="0"/>
        <v>55726423.93</v>
      </c>
      <c r="F28" s="15">
        <v>48694207.020000003</v>
      </c>
      <c r="G28" s="15">
        <v>43034603.189999998</v>
      </c>
      <c r="H28" s="15">
        <f t="shared" si="1"/>
        <v>7032216.9099999964</v>
      </c>
    </row>
    <row r="29" spans="1:8" x14ac:dyDescent="0.2">
      <c r="A29" s="11">
        <v>3600</v>
      </c>
      <c r="B29" s="7" t="s">
        <v>47</v>
      </c>
      <c r="C29" s="15">
        <v>3606823</v>
      </c>
      <c r="D29" s="15">
        <v>79000</v>
      </c>
      <c r="E29" s="15">
        <f t="shared" si="0"/>
        <v>3685823</v>
      </c>
      <c r="F29" s="15">
        <v>3291547.46</v>
      </c>
      <c r="G29" s="15">
        <v>3080439.78</v>
      </c>
      <c r="H29" s="15">
        <f t="shared" si="1"/>
        <v>394275.54000000004</v>
      </c>
    </row>
    <row r="30" spans="1:8" x14ac:dyDescent="0.2">
      <c r="A30" s="11">
        <v>3700</v>
      </c>
      <c r="B30" s="7" t="s">
        <v>48</v>
      </c>
      <c r="C30" s="15">
        <v>1770400</v>
      </c>
      <c r="D30" s="15">
        <v>1335765</v>
      </c>
      <c r="E30" s="15">
        <f t="shared" si="0"/>
        <v>3106165</v>
      </c>
      <c r="F30" s="15">
        <v>1934133.35</v>
      </c>
      <c r="G30" s="15">
        <v>1928511.35</v>
      </c>
      <c r="H30" s="15">
        <f t="shared" si="1"/>
        <v>1172031.6499999999</v>
      </c>
    </row>
    <row r="31" spans="1:8" x14ac:dyDescent="0.2">
      <c r="A31" s="11">
        <v>3800</v>
      </c>
      <c r="B31" s="7" t="s">
        <v>49</v>
      </c>
      <c r="C31" s="15">
        <v>2135590</v>
      </c>
      <c r="D31" s="15">
        <v>-141314.49</v>
      </c>
      <c r="E31" s="15">
        <f t="shared" si="0"/>
        <v>1994275.51</v>
      </c>
      <c r="F31" s="15">
        <v>1877839.9</v>
      </c>
      <c r="G31" s="15">
        <v>1877839.9</v>
      </c>
      <c r="H31" s="15">
        <f t="shared" si="1"/>
        <v>116435.6100000001</v>
      </c>
    </row>
    <row r="32" spans="1:8" x14ac:dyDescent="0.2">
      <c r="A32" s="11">
        <v>3900</v>
      </c>
      <c r="B32" s="7" t="s">
        <v>3</v>
      </c>
      <c r="C32" s="15">
        <v>16915341.609999999</v>
      </c>
      <c r="D32" s="15">
        <v>16408196.390000001</v>
      </c>
      <c r="E32" s="15">
        <f t="shared" si="0"/>
        <v>33323538</v>
      </c>
      <c r="F32" s="15">
        <v>18463362.420000002</v>
      </c>
      <c r="G32" s="15">
        <v>18383809.699999999</v>
      </c>
      <c r="H32" s="15">
        <f t="shared" si="1"/>
        <v>14860175.579999998</v>
      </c>
    </row>
    <row r="33" spans="1:8" x14ac:dyDescent="0.2">
      <c r="A33" s="12" t="s">
        <v>22</v>
      </c>
      <c r="B33" s="3"/>
      <c r="C33" s="14">
        <f>SUM(C34:C42)</f>
        <v>6240645</v>
      </c>
      <c r="D33" s="14">
        <f>SUM(D34:D42)</f>
        <v>1634855.26</v>
      </c>
      <c r="E33" s="14">
        <f t="shared" si="0"/>
        <v>7875500.2599999998</v>
      </c>
      <c r="F33" s="14">
        <f>SUM(F34:F42)</f>
        <v>6945519.0899999999</v>
      </c>
      <c r="G33" s="14">
        <f>SUM(G34:G42)</f>
        <v>6939863.0899999999</v>
      </c>
      <c r="H33" s="14">
        <f t="shared" si="1"/>
        <v>929981.16999999993</v>
      </c>
    </row>
    <row r="34" spans="1:8" x14ac:dyDescent="0.2">
      <c r="A34" s="11">
        <v>4100</v>
      </c>
      <c r="B34" s="7" t="s">
        <v>50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11">
        <v>4200</v>
      </c>
      <c r="B35" s="7" t="s">
        <v>51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11">
        <v>4300</v>
      </c>
      <c r="B36" s="7" t="s">
        <v>52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11">
        <v>4400</v>
      </c>
      <c r="B37" s="7" t="s">
        <v>53</v>
      </c>
      <c r="C37" s="15">
        <v>6240645</v>
      </c>
      <c r="D37" s="15">
        <v>1634855.26</v>
      </c>
      <c r="E37" s="15">
        <f t="shared" si="0"/>
        <v>7875500.2599999998</v>
      </c>
      <c r="F37" s="15">
        <v>6945519.0899999999</v>
      </c>
      <c r="G37" s="15">
        <v>6939863.0899999999</v>
      </c>
      <c r="H37" s="15">
        <f t="shared" si="1"/>
        <v>929981.16999999993</v>
      </c>
    </row>
    <row r="38" spans="1:8" x14ac:dyDescent="0.2">
      <c r="A38" s="11">
        <v>4500</v>
      </c>
      <c r="B38" s="7" t="s">
        <v>10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11">
        <v>4600</v>
      </c>
      <c r="B39" s="7" t="s">
        <v>54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11">
        <v>4700</v>
      </c>
      <c r="B40" s="7" t="s">
        <v>55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11">
        <v>4800</v>
      </c>
      <c r="B41" s="7" t="s">
        <v>6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11">
        <v>4900</v>
      </c>
      <c r="B42" s="7" t="s">
        <v>56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12" t="s">
        <v>23</v>
      </c>
      <c r="B43" s="3"/>
      <c r="C43" s="14">
        <f>SUM(C44:C52)</f>
        <v>9829667</v>
      </c>
      <c r="D43" s="14">
        <f>SUM(D44:D52)</f>
        <v>36881309.990000002</v>
      </c>
      <c r="E43" s="14">
        <f t="shared" si="0"/>
        <v>46710976.990000002</v>
      </c>
      <c r="F43" s="14">
        <f>SUM(F44:F52)</f>
        <v>30299763.299999997</v>
      </c>
      <c r="G43" s="14">
        <f>SUM(G44:G52)</f>
        <v>30299763.299999997</v>
      </c>
      <c r="H43" s="14">
        <f t="shared" si="1"/>
        <v>16411213.690000005</v>
      </c>
    </row>
    <row r="44" spans="1:8" x14ac:dyDescent="0.2">
      <c r="A44" s="11">
        <v>5100</v>
      </c>
      <c r="B44" s="7" t="s">
        <v>57</v>
      </c>
      <c r="C44" s="15">
        <v>5665909</v>
      </c>
      <c r="D44" s="15">
        <v>19028070.879999999</v>
      </c>
      <c r="E44" s="15">
        <f t="shared" si="0"/>
        <v>24693979.879999999</v>
      </c>
      <c r="F44" s="15">
        <v>17693625.300000001</v>
      </c>
      <c r="G44" s="15">
        <v>17693625.300000001</v>
      </c>
      <c r="H44" s="15">
        <f t="shared" si="1"/>
        <v>7000354.5799999982</v>
      </c>
    </row>
    <row r="45" spans="1:8" x14ac:dyDescent="0.2">
      <c r="A45" s="11">
        <v>5200</v>
      </c>
      <c r="B45" s="7" t="s">
        <v>58</v>
      </c>
      <c r="C45" s="15">
        <v>3159481</v>
      </c>
      <c r="D45" s="15">
        <v>15187540.01</v>
      </c>
      <c r="E45" s="15">
        <f t="shared" si="0"/>
        <v>18347021.009999998</v>
      </c>
      <c r="F45" s="15">
        <v>9823676.4900000002</v>
      </c>
      <c r="G45" s="15">
        <v>9823676.4900000002</v>
      </c>
      <c r="H45" s="15">
        <f t="shared" si="1"/>
        <v>8523344.5199999977</v>
      </c>
    </row>
    <row r="46" spans="1:8" x14ac:dyDescent="0.2">
      <c r="A46" s="11">
        <v>5300</v>
      </c>
      <c r="B46" s="7" t="s">
        <v>59</v>
      </c>
      <c r="C46" s="15">
        <v>85000</v>
      </c>
      <c r="D46" s="15">
        <v>469792</v>
      </c>
      <c r="E46" s="15">
        <f t="shared" si="0"/>
        <v>554792</v>
      </c>
      <c r="F46" s="15">
        <v>489591.72</v>
      </c>
      <c r="G46" s="15">
        <v>489591.72</v>
      </c>
      <c r="H46" s="15">
        <f t="shared" si="1"/>
        <v>65200.280000000028</v>
      </c>
    </row>
    <row r="47" spans="1:8" x14ac:dyDescent="0.2">
      <c r="A47" s="11">
        <v>5400</v>
      </c>
      <c r="B47" s="7" t="s">
        <v>60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11">
        <v>5500</v>
      </c>
      <c r="B48" s="7" t="s">
        <v>61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11">
        <v>5600</v>
      </c>
      <c r="B49" s="7" t="s">
        <v>62</v>
      </c>
      <c r="C49" s="15">
        <v>919277</v>
      </c>
      <c r="D49" s="15">
        <v>2195907.1</v>
      </c>
      <c r="E49" s="15">
        <f t="shared" si="0"/>
        <v>3115184.1</v>
      </c>
      <c r="F49" s="15">
        <v>2292869.79</v>
      </c>
      <c r="G49" s="15">
        <v>2292869.79</v>
      </c>
      <c r="H49" s="15">
        <f t="shared" si="1"/>
        <v>822314.31</v>
      </c>
    </row>
    <row r="50" spans="1:8" x14ac:dyDescent="0.2">
      <c r="A50" s="11">
        <v>5700</v>
      </c>
      <c r="B50" s="7" t="s">
        <v>63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11">
        <v>5800</v>
      </c>
      <c r="B51" s="7" t="s">
        <v>64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11">
        <v>5900</v>
      </c>
      <c r="B52" s="7" t="s">
        <v>65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12" t="s">
        <v>24</v>
      </c>
      <c r="B53" s="3"/>
      <c r="C53" s="14">
        <f>SUM(C54:C56)</f>
        <v>0</v>
      </c>
      <c r="D53" s="14">
        <f>SUM(D54:D56)</f>
        <v>11950441.949999999</v>
      </c>
      <c r="E53" s="14">
        <f t="shared" si="0"/>
        <v>11950441.949999999</v>
      </c>
      <c r="F53" s="14">
        <f>SUM(F54:F56)</f>
        <v>4016343.67</v>
      </c>
      <c r="G53" s="14">
        <f>SUM(G54:G56)</f>
        <v>4016343.67</v>
      </c>
      <c r="H53" s="14">
        <f t="shared" si="1"/>
        <v>7934098.2799999993</v>
      </c>
    </row>
    <row r="54" spans="1:8" x14ac:dyDescent="0.2">
      <c r="A54" s="11">
        <v>6100</v>
      </c>
      <c r="B54" s="7" t="s">
        <v>66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11">
        <v>6200</v>
      </c>
      <c r="B55" s="7" t="s">
        <v>67</v>
      </c>
      <c r="C55" s="15">
        <v>0</v>
      </c>
      <c r="D55" s="15">
        <v>11950441.949999999</v>
      </c>
      <c r="E55" s="15">
        <f t="shared" si="0"/>
        <v>11950441.949999999</v>
      </c>
      <c r="F55" s="15">
        <v>4016343.67</v>
      </c>
      <c r="G55" s="15">
        <v>4016343.67</v>
      </c>
      <c r="H55" s="15">
        <f t="shared" si="1"/>
        <v>7934098.2799999993</v>
      </c>
    </row>
    <row r="56" spans="1:8" x14ac:dyDescent="0.2">
      <c r="A56" s="11">
        <v>6300</v>
      </c>
      <c r="B56" s="7" t="s">
        <v>68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12" t="s">
        <v>25</v>
      </c>
      <c r="B57" s="3"/>
      <c r="C57" s="14">
        <f>SUM(C58:C64)</f>
        <v>44010709.579999998</v>
      </c>
      <c r="D57" s="14">
        <f>SUM(D58:D64)</f>
        <v>-39004164.579999998</v>
      </c>
      <c r="E57" s="14">
        <f t="shared" si="0"/>
        <v>5006545</v>
      </c>
      <c r="F57" s="14">
        <f>SUM(F58:F64)</f>
        <v>0</v>
      </c>
      <c r="G57" s="14">
        <f>SUM(G58:G64)</f>
        <v>0</v>
      </c>
      <c r="H57" s="14">
        <f t="shared" si="1"/>
        <v>5006545</v>
      </c>
    </row>
    <row r="58" spans="1:8" x14ac:dyDescent="0.2">
      <c r="A58" s="11">
        <v>7100</v>
      </c>
      <c r="B58" s="7" t="s">
        <v>69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11">
        <v>7200</v>
      </c>
      <c r="B59" s="7" t="s">
        <v>70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11">
        <v>7300</v>
      </c>
      <c r="B60" s="7" t="s">
        <v>71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11">
        <v>7400</v>
      </c>
      <c r="B61" s="7" t="s">
        <v>72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11">
        <v>7500</v>
      </c>
      <c r="B62" s="7" t="s">
        <v>73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11">
        <v>7600</v>
      </c>
      <c r="B63" s="7" t="s">
        <v>74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11">
        <v>7900</v>
      </c>
      <c r="B64" s="7" t="s">
        <v>75</v>
      </c>
      <c r="C64" s="15">
        <v>44010709.579999998</v>
      </c>
      <c r="D64" s="15">
        <v>-39004164.579999998</v>
      </c>
      <c r="E64" s="15">
        <f t="shared" si="0"/>
        <v>5006545</v>
      </c>
      <c r="F64" s="15">
        <v>0</v>
      </c>
      <c r="G64" s="15">
        <v>0</v>
      </c>
      <c r="H64" s="15">
        <f t="shared" si="1"/>
        <v>5006545</v>
      </c>
    </row>
    <row r="65" spans="1:8" x14ac:dyDescent="0.2">
      <c r="A65" s="12" t="s">
        <v>26</v>
      </c>
      <c r="B65" s="3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11">
        <v>8100</v>
      </c>
      <c r="B66" s="7" t="s">
        <v>7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11">
        <v>8300</v>
      </c>
      <c r="B67" s="7" t="s">
        <v>8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11">
        <v>8500</v>
      </c>
      <c r="B68" s="7" t="s">
        <v>9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12" t="s">
        <v>27</v>
      </c>
      <c r="B69" s="3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11">
        <v>9100</v>
      </c>
      <c r="B70" s="7" t="s">
        <v>76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11">
        <v>9200</v>
      </c>
      <c r="B71" s="7" t="s">
        <v>77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11">
        <v>9300</v>
      </c>
      <c r="B72" s="7" t="s">
        <v>78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11">
        <v>9400</v>
      </c>
      <c r="B73" s="7" t="s">
        <v>79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11">
        <v>9500</v>
      </c>
      <c r="B74" s="7" t="s">
        <v>80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11">
        <v>9600</v>
      </c>
      <c r="B75" s="7" t="s">
        <v>81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19">
        <v>9900</v>
      </c>
      <c r="B76" s="8" t="s">
        <v>82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4"/>
      <c r="B77" s="13" t="s">
        <v>11</v>
      </c>
      <c r="C77" s="17">
        <f t="shared" ref="C77:H77" si="4">SUM(C5+C13+C23+C33+C43+C53+C57+C65+C69)</f>
        <v>962927823.28000009</v>
      </c>
      <c r="D77" s="17">
        <f t="shared" si="4"/>
        <v>143823163.88999999</v>
      </c>
      <c r="E77" s="17">
        <f t="shared" si="4"/>
        <v>1106750987.1700001</v>
      </c>
      <c r="F77" s="17">
        <f t="shared" si="4"/>
        <v>972688322.69999993</v>
      </c>
      <c r="G77" s="17">
        <f t="shared" si="4"/>
        <v>956534571.13999999</v>
      </c>
      <c r="H77" s="17">
        <f t="shared" si="4"/>
        <v>134062664.47000003</v>
      </c>
    </row>
    <row r="79" spans="1:8" x14ac:dyDescent="0.2">
      <c r="A79" s="1" t="s">
        <v>86</v>
      </c>
    </row>
    <row r="82" spans="2:7" ht="18" customHeight="1" x14ac:dyDescent="0.2"/>
    <row r="83" spans="2:7" ht="12.75" hidden="1" x14ac:dyDescent="0.2">
      <c r="B83" s="23"/>
      <c r="C83" s="24"/>
      <c r="D83" s="24"/>
      <c r="E83" s="24"/>
      <c r="F83" s="24"/>
      <c r="G83" s="24"/>
    </row>
    <row r="84" spans="2:7" ht="12.75" hidden="1" x14ac:dyDescent="0.2">
      <c r="B84" s="25" t="s">
        <v>89</v>
      </c>
      <c r="C84" s="24"/>
      <c r="D84" s="24"/>
      <c r="E84" s="24"/>
      <c r="F84" s="40" t="s">
        <v>90</v>
      </c>
      <c r="G84" s="40"/>
    </row>
    <row r="85" spans="2:7" ht="12.75" hidden="1" x14ac:dyDescent="0.2">
      <c r="B85" s="25" t="s">
        <v>91</v>
      </c>
      <c r="C85" s="24"/>
      <c r="D85" s="24"/>
      <c r="E85" s="24"/>
      <c r="F85" s="28" t="s">
        <v>92</v>
      </c>
      <c r="G85" s="28"/>
    </row>
  </sheetData>
  <sheetProtection formatCells="0" formatColumns="0" formatRows="0" autoFilter="0"/>
  <mergeCells count="6">
    <mergeCell ref="F85:G85"/>
    <mergeCell ref="A1:H1"/>
    <mergeCell ref="C2:G2"/>
    <mergeCell ref="H2:H3"/>
    <mergeCell ref="A2:B4"/>
    <mergeCell ref="F84:G8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>
      <selection sqref="A1:H13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9" t="s">
        <v>88</v>
      </c>
      <c r="B1" s="30"/>
      <c r="C1" s="30"/>
      <c r="D1" s="30"/>
      <c r="E1" s="30"/>
      <c r="F1" s="30"/>
      <c r="G1" s="30"/>
      <c r="H1" s="31"/>
    </row>
    <row r="2" spans="1:8" x14ac:dyDescent="0.2">
      <c r="A2" s="34" t="s">
        <v>12</v>
      </c>
      <c r="B2" s="35"/>
      <c r="C2" s="29" t="s">
        <v>18</v>
      </c>
      <c r="D2" s="30"/>
      <c r="E2" s="30"/>
      <c r="F2" s="30"/>
      <c r="G2" s="31"/>
      <c r="H2" s="32" t="s">
        <v>17</v>
      </c>
    </row>
    <row r="3" spans="1:8" ht="24.95" customHeight="1" x14ac:dyDescent="0.2">
      <c r="A3" s="36"/>
      <c r="B3" s="37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33"/>
    </row>
    <row r="4" spans="1:8" x14ac:dyDescent="0.2">
      <c r="A4" s="38"/>
      <c r="B4" s="39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2"/>
      <c r="B5" s="9" t="s">
        <v>0</v>
      </c>
      <c r="C5" s="21">
        <v>909087446.70000005</v>
      </c>
      <c r="D5" s="21">
        <v>133995576.53</v>
      </c>
      <c r="E5" s="21">
        <f>C5+D5</f>
        <v>1043083023.23</v>
      </c>
      <c r="F5" s="21">
        <v>938372215.73000002</v>
      </c>
      <c r="G5" s="21">
        <v>922218464.16999996</v>
      </c>
      <c r="H5" s="21">
        <f>E5-F5</f>
        <v>104710807.5</v>
      </c>
    </row>
    <row r="6" spans="1:8" x14ac:dyDescent="0.2">
      <c r="A6" s="2"/>
      <c r="B6" s="9" t="s">
        <v>1</v>
      </c>
      <c r="C6" s="21">
        <v>53840376.579999998</v>
      </c>
      <c r="D6" s="21">
        <v>9827587.3599999994</v>
      </c>
      <c r="E6" s="21">
        <f>C6+D6</f>
        <v>63667963.939999998</v>
      </c>
      <c r="F6" s="21">
        <v>34316106.969999999</v>
      </c>
      <c r="G6" s="21">
        <v>34316106.969999999</v>
      </c>
      <c r="H6" s="21">
        <f>E6-F6</f>
        <v>29351856.969999999</v>
      </c>
    </row>
    <row r="7" spans="1:8" x14ac:dyDescent="0.2">
      <c r="A7" s="2"/>
      <c r="B7" s="9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2"/>
      <c r="B8" s="9" t="s">
        <v>10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2"/>
      <c r="B9" s="20" t="s">
        <v>7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10"/>
      <c r="B10" s="13" t="s">
        <v>11</v>
      </c>
      <c r="C10" s="17">
        <f t="shared" ref="C10:H10" si="0">SUM(C5+C6+C7+C8+C9)</f>
        <v>962927823.28000009</v>
      </c>
      <c r="D10" s="17">
        <f t="shared" si="0"/>
        <v>143823163.88999999</v>
      </c>
      <c r="E10" s="17">
        <f t="shared" si="0"/>
        <v>1106750987.1700001</v>
      </c>
      <c r="F10" s="17">
        <f t="shared" si="0"/>
        <v>972688322.70000005</v>
      </c>
      <c r="G10" s="17">
        <f t="shared" si="0"/>
        <v>956534571.13999999</v>
      </c>
      <c r="H10" s="17">
        <f t="shared" si="0"/>
        <v>134062664.47</v>
      </c>
    </row>
    <row r="12" spans="1:8" x14ac:dyDescent="0.2">
      <c r="A12" s="1" t="s">
        <v>86</v>
      </c>
    </row>
    <row r="16" spans="1:8" ht="13.5" hidden="1" thickBot="1" x14ac:dyDescent="0.25">
      <c r="B16" s="26"/>
      <c r="C16" s="27"/>
      <c r="D16" s="27"/>
      <c r="E16" s="27"/>
      <c r="F16" s="27"/>
      <c r="G16" s="27"/>
      <c r="H16" s="27"/>
    </row>
    <row r="17" spans="2:8" ht="12.75" hidden="1" x14ac:dyDescent="0.2">
      <c r="B17" s="25" t="s">
        <v>89</v>
      </c>
      <c r="C17" s="24"/>
      <c r="D17" s="24"/>
      <c r="E17" s="41" t="s">
        <v>90</v>
      </c>
      <c r="F17" s="41"/>
      <c r="G17" s="41"/>
      <c r="H17" s="41"/>
    </row>
    <row r="18" spans="2:8" ht="12.75" hidden="1" x14ac:dyDescent="0.2">
      <c r="B18" s="25" t="s">
        <v>91</v>
      </c>
      <c r="C18" s="24"/>
      <c r="D18" s="24"/>
      <c r="E18" s="28" t="s">
        <v>93</v>
      </c>
      <c r="F18" s="28"/>
      <c r="G18" s="28"/>
      <c r="H18" s="28"/>
    </row>
  </sheetData>
  <sheetProtection formatCells="0" formatColumns="0" formatRows="0" autoFilter="0"/>
  <mergeCells count="6">
    <mergeCell ref="E18:H18"/>
    <mergeCell ref="A1:H1"/>
    <mergeCell ref="C2:G2"/>
    <mergeCell ref="H2:H3"/>
    <mergeCell ref="A2:B4"/>
    <mergeCell ref="E17:H17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2018-07-14T22:21:14Z</cp:lastPrinted>
  <dcterms:created xsi:type="dcterms:W3CDTF">2014-02-10T03:37:14Z</dcterms:created>
  <dcterms:modified xsi:type="dcterms:W3CDTF">2020-01-28T23:53:18Z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