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ESUPUESTO\JULIA ALEJANDRA SANCHEZ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Gasto'!$B$1:$K$340</definedName>
    <definedName name="_xlnm.Print_Area" localSheetId="1">'CE ObjGasto'!$A$1:$K$142</definedName>
    <definedName name="_xlnm.Print_Titles" localSheetId="0">'CE Gasto'!$1:$8</definedName>
    <definedName name="_xlnm.Print_Titles" localSheetId="1">'CE ObjGasto'!$1:$8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2" l="1"/>
  <c r="K133" i="2" s="1"/>
  <c r="F132" i="2"/>
  <c r="K132" i="2" s="1"/>
  <c r="F131" i="2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2" i="2"/>
  <c r="K112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K42" i="2"/>
  <c r="F42" i="2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41" i="2" l="1"/>
  <c r="K140" i="2"/>
  <c r="K139" i="2"/>
  <c r="K138" i="2"/>
  <c r="K137" i="2"/>
  <c r="K136" i="2"/>
  <c r="K135" i="2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7" i="1"/>
  <c r="K76" i="1"/>
  <c r="K75" i="1"/>
  <c r="K74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0" i="1"/>
  <c r="K49" i="1"/>
  <c r="K48" i="1"/>
  <c r="K47" i="1"/>
  <c r="K46" i="1"/>
  <c r="K44" i="1"/>
  <c r="K43" i="1"/>
  <c r="K42" i="1"/>
  <c r="K41" i="1"/>
  <c r="K40" i="1"/>
  <c r="K39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J139" i="2" l="1"/>
  <c r="J135" i="2" s="1"/>
  <c r="H139" i="2"/>
  <c r="G139" i="2"/>
  <c r="F139" i="2"/>
  <c r="E139" i="2"/>
  <c r="D139" i="2"/>
  <c r="J136" i="2"/>
  <c r="H136" i="2"/>
  <c r="G136" i="2"/>
  <c r="F136" i="2"/>
  <c r="E136" i="2"/>
  <c r="H135" i="2"/>
  <c r="D136" i="2"/>
  <c r="J114" i="2"/>
  <c r="H114" i="2"/>
  <c r="G114" i="2"/>
  <c r="E114" i="2"/>
  <c r="D114" i="2"/>
  <c r="J10" i="2"/>
  <c r="H10" i="2"/>
  <c r="G10" i="2"/>
  <c r="E10" i="2"/>
  <c r="D10" i="2"/>
  <c r="F141" i="2"/>
  <c r="F140" i="2"/>
  <c r="F138" i="2"/>
  <c r="F137" i="2"/>
  <c r="F134" i="2"/>
  <c r="K134" i="2" s="1"/>
  <c r="F115" i="2"/>
  <c r="K115" i="2" s="1"/>
  <c r="F113" i="2"/>
  <c r="K113" i="2" s="1"/>
  <c r="F11" i="2"/>
  <c r="K11" i="2" s="1"/>
  <c r="J9" i="2" l="1"/>
  <c r="J142" i="2" s="1"/>
  <c r="H9" i="2"/>
  <c r="H142" i="2" s="1"/>
  <c r="G9" i="2"/>
  <c r="G142" i="2" s="1"/>
  <c r="D9" i="2"/>
  <c r="D142" i="2" s="1"/>
  <c r="F114" i="2"/>
  <c r="K114" i="2" s="1"/>
  <c r="E9" i="2"/>
  <c r="E142" i="2" s="1"/>
  <c r="F10" i="2"/>
  <c r="K10" i="2" s="1"/>
  <c r="E135" i="2"/>
  <c r="F135" i="2"/>
  <c r="G135" i="2"/>
  <c r="D135" i="2"/>
  <c r="F72" i="1"/>
  <c r="K72" i="1" s="1"/>
  <c r="F9" i="2" l="1"/>
  <c r="K9" i="2" s="1"/>
  <c r="J12" i="1"/>
  <c r="H12" i="1"/>
  <c r="G12" i="1"/>
  <c r="E12" i="1"/>
  <c r="D12" i="1"/>
  <c r="F142" i="2" l="1"/>
  <c r="K142" i="2" s="1"/>
  <c r="F339" i="1"/>
  <c r="F338" i="1"/>
  <c r="F337" i="1"/>
  <c r="F336" i="1"/>
  <c r="J335" i="1"/>
  <c r="H335" i="1"/>
  <c r="G335" i="1"/>
  <c r="F335" i="1"/>
  <c r="E335" i="1"/>
  <c r="D335" i="1"/>
  <c r="F334" i="1"/>
  <c r="F333" i="1"/>
  <c r="J332" i="1"/>
  <c r="H332" i="1"/>
  <c r="G332" i="1"/>
  <c r="F332" i="1"/>
  <c r="E332" i="1"/>
  <c r="D332" i="1"/>
  <c r="F331" i="1"/>
  <c r="F330" i="1"/>
  <c r="J329" i="1"/>
  <c r="H329" i="1"/>
  <c r="G329" i="1"/>
  <c r="F329" i="1"/>
  <c r="E329" i="1"/>
  <c r="D329" i="1"/>
  <c r="J328" i="1"/>
  <c r="J320" i="1" s="1"/>
  <c r="H328" i="1"/>
  <c r="G328" i="1"/>
  <c r="F328" i="1"/>
  <c r="E328" i="1"/>
  <c r="D328" i="1"/>
  <c r="F327" i="1"/>
  <c r="F326" i="1"/>
  <c r="F325" i="1"/>
  <c r="J324" i="1"/>
  <c r="H324" i="1"/>
  <c r="G324" i="1"/>
  <c r="E324" i="1"/>
  <c r="D324" i="1"/>
  <c r="F323" i="1"/>
  <c r="F322" i="1"/>
  <c r="J321" i="1"/>
  <c r="H321" i="1"/>
  <c r="G321" i="1"/>
  <c r="E321" i="1"/>
  <c r="D321" i="1"/>
  <c r="H320" i="1"/>
  <c r="G320" i="1"/>
  <c r="E320" i="1"/>
  <c r="D320" i="1"/>
  <c r="F319" i="1"/>
  <c r="F318" i="1"/>
  <c r="F317" i="1"/>
  <c r="J316" i="1"/>
  <c r="H316" i="1"/>
  <c r="G316" i="1"/>
  <c r="F316" i="1"/>
  <c r="E316" i="1"/>
  <c r="D316" i="1"/>
  <c r="F315" i="1"/>
  <c r="F314" i="1"/>
  <c r="J313" i="1"/>
  <c r="H313" i="1"/>
  <c r="G313" i="1"/>
  <c r="F313" i="1"/>
  <c r="E313" i="1"/>
  <c r="D313" i="1"/>
  <c r="F312" i="1"/>
  <c r="F311" i="1"/>
  <c r="J310" i="1"/>
  <c r="H310" i="1"/>
  <c r="G310" i="1"/>
  <c r="F310" i="1"/>
  <c r="E310" i="1"/>
  <c r="D310" i="1"/>
  <c r="F309" i="1"/>
  <c r="F308" i="1"/>
  <c r="F307" i="1"/>
  <c r="F306" i="1"/>
  <c r="F305" i="1"/>
  <c r="F304" i="1"/>
  <c r="J303" i="1"/>
  <c r="J292" i="1" s="1"/>
  <c r="J291" i="1" s="1"/>
  <c r="J245" i="1" s="1"/>
  <c r="H303" i="1"/>
  <c r="G303" i="1"/>
  <c r="F303" i="1"/>
  <c r="E303" i="1"/>
  <c r="D303" i="1"/>
  <c r="F302" i="1"/>
  <c r="F301" i="1"/>
  <c r="F300" i="1"/>
  <c r="F299" i="1"/>
  <c r="F298" i="1"/>
  <c r="F297" i="1"/>
  <c r="F296" i="1"/>
  <c r="F295" i="1"/>
  <c r="F294" i="1"/>
  <c r="J293" i="1"/>
  <c r="H293" i="1"/>
  <c r="G293" i="1"/>
  <c r="E293" i="1"/>
  <c r="D293" i="1"/>
  <c r="H292" i="1"/>
  <c r="G292" i="1"/>
  <c r="E292" i="1"/>
  <c r="D292" i="1"/>
  <c r="H291" i="1"/>
  <c r="G291" i="1"/>
  <c r="E291" i="1"/>
  <c r="D291" i="1"/>
  <c r="F290" i="1"/>
  <c r="F289" i="1"/>
  <c r="F288" i="1"/>
  <c r="F287" i="1"/>
  <c r="F286" i="1"/>
  <c r="J285" i="1"/>
  <c r="H285" i="1"/>
  <c r="G285" i="1"/>
  <c r="F285" i="1"/>
  <c r="E285" i="1"/>
  <c r="D285" i="1"/>
  <c r="F284" i="1"/>
  <c r="F283" i="1"/>
  <c r="J282" i="1"/>
  <c r="H282" i="1"/>
  <c r="G282" i="1"/>
  <c r="F282" i="1"/>
  <c r="E282" i="1"/>
  <c r="D282" i="1"/>
  <c r="F281" i="1"/>
  <c r="F280" i="1"/>
  <c r="F279" i="1"/>
  <c r="F278" i="1"/>
  <c r="J277" i="1"/>
  <c r="H277" i="1"/>
  <c r="G277" i="1"/>
  <c r="F277" i="1"/>
  <c r="E277" i="1"/>
  <c r="D277" i="1"/>
  <c r="J276" i="1"/>
  <c r="H276" i="1"/>
  <c r="G276" i="1"/>
  <c r="F276" i="1"/>
  <c r="E276" i="1"/>
  <c r="D276" i="1"/>
  <c r="J275" i="1"/>
  <c r="H275" i="1"/>
  <c r="G275" i="1"/>
  <c r="F275" i="1"/>
  <c r="E275" i="1"/>
  <c r="D275" i="1"/>
  <c r="F274" i="1"/>
  <c r="F273" i="1"/>
  <c r="F272" i="1"/>
  <c r="F271" i="1"/>
  <c r="F270" i="1"/>
  <c r="F269" i="1"/>
  <c r="J268" i="1"/>
  <c r="H268" i="1"/>
  <c r="G268" i="1"/>
  <c r="F268" i="1"/>
  <c r="E268" i="1"/>
  <c r="D268" i="1"/>
  <c r="F267" i="1"/>
  <c r="F266" i="1"/>
  <c r="J265" i="1"/>
  <c r="H265" i="1"/>
  <c r="G265" i="1"/>
  <c r="F265" i="1"/>
  <c r="E265" i="1"/>
  <c r="D265" i="1"/>
  <c r="F264" i="1"/>
  <c r="F263" i="1"/>
  <c r="F262" i="1"/>
  <c r="F261" i="1"/>
  <c r="J260" i="1"/>
  <c r="H260" i="1"/>
  <c r="G260" i="1"/>
  <c r="F260" i="1"/>
  <c r="E260" i="1"/>
  <c r="D260" i="1"/>
  <c r="F259" i="1"/>
  <c r="F258" i="1"/>
  <c r="F257" i="1"/>
  <c r="J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F255" i="1"/>
  <c r="F254" i="1"/>
  <c r="F253" i="1"/>
  <c r="F252" i="1"/>
  <c r="F251" i="1"/>
  <c r="F250" i="1"/>
  <c r="F249" i="1"/>
  <c r="J248" i="1"/>
  <c r="H248" i="1"/>
  <c r="G248" i="1"/>
  <c r="F248" i="1"/>
  <c r="E248" i="1"/>
  <c r="D248" i="1"/>
  <c r="J247" i="1"/>
  <c r="E247" i="1"/>
  <c r="J246" i="1"/>
  <c r="E246" i="1"/>
  <c r="E245" i="1"/>
  <c r="F244" i="1"/>
  <c r="F243" i="1"/>
  <c r="F242" i="1"/>
  <c r="F241" i="1"/>
  <c r="J240" i="1"/>
  <c r="H240" i="1"/>
  <c r="G240" i="1"/>
  <c r="F240" i="1"/>
  <c r="E240" i="1"/>
  <c r="D240" i="1"/>
  <c r="F239" i="1"/>
  <c r="F238" i="1"/>
  <c r="J237" i="1"/>
  <c r="H237" i="1"/>
  <c r="G237" i="1"/>
  <c r="F237" i="1"/>
  <c r="E237" i="1"/>
  <c r="D237" i="1"/>
  <c r="F236" i="1"/>
  <c r="F235" i="1"/>
  <c r="J234" i="1"/>
  <c r="J226" i="1" s="1"/>
  <c r="J197" i="1" s="1"/>
  <c r="J151" i="1" s="1"/>
  <c r="J150" i="1" s="1"/>
  <c r="H234" i="1"/>
  <c r="G234" i="1"/>
  <c r="F234" i="1"/>
  <c r="E234" i="1"/>
  <c r="E226" i="1" s="1"/>
  <c r="D234" i="1"/>
  <c r="F233" i="1"/>
  <c r="F232" i="1"/>
  <c r="F231" i="1"/>
  <c r="J230" i="1"/>
  <c r="H230" i="1"/>
  <c r="H226" i="1" s="1"/>
  <c r="H197" i="1" s="1"/>
  <c r="H151" i="1" s="1"/>
  <c r="H150" i="1" s="1"/>
  <c r="G230" i="1"/>
  <c r="E230" i="1"/>
  <c r="D230" i="1"/>
  <c r="F229" i="1"/>
  <c r="F228" i="1"/>
  <c r="J227" i="1"/>
  <c r="H227" i="1"/>
  <c r="G227" i="1"/>
  <c r="E227" i="1"/>
  <c r="D227" i="1"/>
  <c r="G226" i="1"/>
  <c r="D226" i="1"/>
  <c r="D197" i="1" s="1"/>
  <c r="D151" i="1" s="1"/>
  <c r="D150" i="1" s="1"/>
  <c r="F225" i="1"/>
  <c r="F224" i="1"/>
  <c r="F223" i="1"/>
  <c r="J222" i="1"/>
  <c r="H222" i="1"/>
  <c r="G222" i="1"/>
  <c r="F222" i="1"/>
  <c r="E222" i="1"/>
  <c r="D222" i="1"/>
  <c r="F221" i="1"/>
  <c r="F220" i="1"/>
  <c r="F219" i="1"/>
  <c r="F218" i="1"/>
  <c r="F217" i="1"/>
  <c r="F216" i="1"/>
  <c r="J215" i="1"/>
  <c r="H215" i="1"/>
  <c r="G215" i="1"/>
  <c r="E215" i="1"/>
  <c r="D215" i="1"/>
  <c r="F214" i="1"/>
  <c r="F213" i="1"/>
  <c r="F212" i="1"/>
  <c r="F211" i="1"/>
  <c r="F210" i="1"/>
  <c r="J209" i="1"/>
  <c r="H209" i="1"/>
  <c r="G209" i="1"/>
  <c r="E209" i="1"/>
  <c r="D209" i="1"/>
  <c r="F208" i="1"/>
  <c r="F207" i="1"/>
  <c r="F206" i="1"/>
  <c r="F205" i="1"/>
  <c r="F204" i="1"/>
  <c r="F203" i="1"/>
  <c r="F202" i="1"/>
  <c r="F201" i="1"/>
  <c r="F200" i="1"/>
  <c r="J199" i="1"/>
  <c r="H199" i="1"/>
  <c r="G199" i="1"/>
  <c r="E199" i="1"/>
  <c r="D199" i="1"/>
  <c r="J198" i="1"/>
  <c r="H198" i="1"/>
  <c r="G198" i="1"/>
  <c r="E198" i="1"/>
  <c r="D198" i="1"/>
  <c r="G197" i="1"/>
  <c r="E197" i="1"/>
  <c r="F196" i="1"/>
  <c r="F195" i="1"/>
  <c r="F194" i="1"/>
  <c r="F193" i="1"/>
  <c r="F192" i="1"/>
  <c r="J191" i="1"/>
  <c r="H191" i="1"/>
  <c r="G191" i="1"/>
  <c r="F191" i="1"/>
  <c r="E191" i="1"/>
  <c r="D191" i="1"/>
  <c r="F190" i="1"/>
  <c r="F189" i="1"/>
  <c r="J188" i="1"/>
  <c r="H188" i="1"/>
  <c r="G188" i="1"/>
  <c r="F188" i="1"/>
  <c r="E188" i="1"/>
  <c r="D188" i="1"/>
  <c r="F187" i="1"/>
  <c r="F186" i="1"/>
  <c r="F185" i="1"/>
  <c r="F184" i="1"/>
  <c r="F183" i="1" s="1"/>
  <c r="J183" i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F179" i="1"/>
  <c r="F178" i="1"/>
  <c r="F177" i="1"/>
  <c r="F176" i="1"/>
  <c r="F175" i="1"/>
  <c r="F174" i="1" s="1"/>
  <c r="J174" i="1"/>
  <c r="H174" i="1"/>
  <c r="G174" i="1"/>
  <c r="E174" i="1"/>
  <c r="D174" i="1"/>
  <c r="F173" i="1"/>
  <c r="F172" i="1"/>
  <c r="F171" i="1" s="1"/>
  <c r="J171" i="1"/>
  <c r="H171" i="1"/>
  <c r="G171" i="1"/>
  <c r="E171" i="1"/>
  <c r="D171" i="1"/>
  <c r="F170" i="1"/>
  <c r="F169" i="1"/>
  <c r="F168" i="1"/>
  <c r="F167" i="1"/>
  <c r="F166" i="1" s="1"/>
  <c r="J166" i="1"/>
  <c r="H166" i="1"/>
  <c r="G166" i="1"/>
  <c r="E166" i="1"/>
  <c r="D166" i="1"/>
  <c r="F165" i="1"/>
  <c r="F164" i="1"/>
  <c r="F163" i="1"/>
  <c r="J162" i="1"/>
  <c r="H162" i="1"/>
  <c r="G162" i="1"/>
  <c r="G153" i="1" s="1"/>
  <c r="G152" i="1" s="1"/>
  <c r="G151" i="1" s="1"/>
  <c r="G150" i="1" s="1"/>
  <c r="F162" i="1"/>
  <c r="E162" i="1"/>
  <c r="D162" i="1"/>
  <c r="F161" i="1"/>
  <c r="F160" i="1"/>
  <c r="F159" i="1"/>
  <c r="F158" i="1"/>
  <c r="F157" i="1"/>
  <c r="F156" i="1"/>
  <c r="F155" i="1"/>
  <c r="F154" i="1" s="1"/>
  <c r="J154" i="1"/>
  <c r="H154" i="1"/>
  <c r="G154" i="1"/>
  <c r="E154" i="1"/>
  <c r="D154" i="1"/>
  <c r="J153" i="1"/>
  <c r="H153" i="1"/>
  <c r="E153" i="1"/>
  <c r="D153" i="1"/>
  <c r="J152" i="1"/>
  <c r="H152" i="1"/>
  <c r="D152" i="1"/>
  <c r="F149" i="1"/>
  <c r="J148" i="1"/>
  <c r="H148" i="1"/>
  <c r="G148" i="1"/>
  <c r="F148" i="1"/>
  <c r="E148" i="1"/>
  <c r="D148" i="1"/>
  <c r="F147" i="1"/>
  <c r="F146" i="1"/>
  <c r="F145" i="1"/>
  <c r="F144" i="1" s="1"/>
  <c r="J144" i="1"/>
  <c r="H144" i="1"/>
  <c r="G144" i="1"/>
  <c r="E144" i="1"/>
  <c r="E143" i="1" s="1"/>
  <c r="E135" i="1" s="1"/>
  <c r="D144" i="1"/>
  <c r="J143" i="1"/>
  <c r="H143" i="1"/>
  <c r="H135" i="1" s="1"/>
  <c r="G143" i="1"/>
  <c r="D143" i="1"/>
  <c r="D135" i="1" s="1"/>
  <c r="F142" i="1"/>
  <c r="F141" i="1"/>
  <c r="F140" i="1"/>
  <c r="F139" i="1"/>
  <c r="F138" i="1"/>
  <c r="J137" i="1"/>
  <c r="H137" i="1"/>
  <c r="G137" i="1"/>
  <c r="F137" i="1"/>
  <c r="E137" i="1"/>
  <c r="D137" i="1"/>
  <c r="J136" i="1"/>
  <c r="H136" i="1"/>
  <c r="F136" i="1"/>
  <c r="E136" i="1"/>
  <c r="D136" i="1"/>
  <c r="J135" i="1"/>
  <c r="F134" i="1"/>
  <c r="F133" i="1"/>
  <c r="F132" i="1"/>
  <c r="F131" i="1" s="1"/>
  <c r="J131" i="1"/>
  <c r="H131" i="1"/>
  <c r="G131" i="1"/>
  <c r="E131" i="1"/>
  <c r="D131" i="1"/>
  <c r="F130" i="1"/>
  <c r="J129" i="1"/>
  <c r="H129" i="1"/>
  <c r="G129" i="1"/>
  <c r="F129" i="1"/>
  <c r="E129" i="1"/>
  <c r="D129" i="1"/>
  <c r="F128" i="1"/>
  <c r="F127" i="1" s="1"/>
  <c r="J127" i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F125" i="1"/>
  <c r="F124" i="1"/>
  <c r="J123" i="1"/>
  <c r="H123" i="1"/>
  <c r="G123" i="1"/>
  <c r="F123" i="1"/>
  <c r="E123" i="1"/>
  <c r="D123" i="1"/>
  <c r="J122" i="1"/>
  <c r="G122" i="1"/>
  <c r="F121" i="1"/>
  <c r="F120" i="1"/>
  <c r="F119" i="1"/>
  <c r="F118" i="1"/>
  <c r="J117" i="1"/>
  <c r="H117" i="1"/>
  <c r="G117" i="1"/>
  <c r="F117" i="1"/>
  <c r="E117" i="1"/>
  <c r="D117" i="1"/>
  <c r="J116" i="1"/>
  <c r="G116" i="1"/>
  <c r="F115" i="1"/>
  <c r="F114" i="1"/>
  <c r="F113" i="1"/>
  <c r="F112" i="1"/>
  <c r="J104" i="1"/>
  <c r="G104" i="1"/>
  <c r="F110" i="1"/>
  <c r="F109" i="1"/>
  <c r="F108" i="1"/>
  <c r="F107" i="1"/>
  <c r="F106" i="1"/>
  <c r="F105" i="1" s="1"/>
  <c r="J105" i="1"/>
  <c r="H105" i="1"/>
  <c r="G105" i="1"/>
  <c r="E105" i="1"/>
  <c r="D105" i="1"/>
  <c r="H104" i="1"/>
  <c r="E104" i="1"/>
  <c r="D104" i="1"/>
  <c r="F103" i="1"/>
  <c r="F102" i="1"/>
  <c r="K102" i="1" s="1"/>
  <c r="F101" i="1"/>
  <c r="J100" i="1"/>
  <c r="H100" i="1"/>
  <c r="G100" i="1"/>
  <c r="E100" i="1"/>
  <c r="D100" i="1"/>
  <c r="F99" i="1"/>
  <c r="F98" i="1"/>
  <c r="F97" i="1"/>
  <c r="F96" i="1"/>
  <c r="F95" i="1"/>
  <c r="F94" i="1"/>
  <c r="F93" i="1"/>
  <c r="F92" i="1" s="1"/>
  <c r="J92" i="1"/>
  <c r="H92" i="1"/>
  <c r="G92" i="1"/>
  <c r="E92" i="1"/>
  <c r="D92" i="1"/>
  <c r="F91" i="1"/>
  <c r="F90" i="1"/>
  <c r="F89" i="1"/>
  <c r="F88" i="1"/>
  <c r="F87" i="1"/>
  <c r="J86" i="1"/>
  <c r="H86" i="1"/>
  <c r="G86" i="1"/>
  <c r="F86" i="1"/>
  <c r="E86" i="1"/>
  <c r="D86" i="1"/>
  <c r="F85" i="1"/>
  <c r="F84" i="1"/>
  <c r="J83" i="1"/>
  <c r="H83" i="1"/>
  <c r="G83" i="1"/>
  <c r="F83" i="1"/>
  <c r="E83" i="1"/>
  <c r="D83" i="1"/>
  <c r="F82" i="1"/>
  <c r="F81" i="1"/>
  <c r="K81" i="1" s="1"/>
  <c r="F80" i="1"/>
  <c r="K80" i="1" s="1"/>
  <c r="F79" i="1"/>
  <c r="K79" i="1" s="1"/>
  <c r="J78" i="1"/>
  <c r="J73" i="1" s="1"/>
  <c r="H78" i="1"/>
  <c r="H73" i="1" s="1"/>
  <c r="H71" i="1" s="1"/>
  <c r="G78" i="1"/>
  <c r="G73" i="1" s="1"/>
  <c r="E78" i="1"/>
  <c r="D78" i="1"/>
  <c r="D73" i="1" s="1"/>
  <c r="F77" i="1"/>
  <c r="F76" i="1"/>
  <c r="F75" i="1"/>
  <c r="F74" i="1" s="1"/>
  <c r="J74" i="1"/>
  <c r="H74" i="1"/>
  <c r="G74" i="1"/>
  <c r="E74" i="1"/>
  <c r="D74" i="1"/>
  <c r="F70" i="1"/>
  <c r="F69" i="1"/>
  <c r="F68" i="1"/>
  <c r="F66" i="1" s="1"/>
  <c r="F67" i="1"/>
  <c r="J66" i="1"/>
  <c r="H66" i="1"/>
  <c r="G66" i="1"/>
  <c r="E66" i="1"/>
  <c r="D66" i="1"/>
  <c r="F65" i="1"/>
  <c r="F64" i="1"/>
  <c r="F63" i="1"/>
  <c r="F62" i="1"/>
  <c r="F61" i="1"/>
  <c r="F60" i="1" s="1"/>
  <c r="J60" i="1"/>
  <c r="H60" i="1"/>
  <c r="G60" i="1"/>
  <c r="E60" i="1"/>
  <c r="D60" i="1"/>
  <c r="F59" i="1"/>
  <c r="J58" i="1"/>
  <c r="H58" i="1"/>
  <c r="G58" i="1"/>
  <c r="F58" i="1"/>
  <c r="E58" i="1"/>
  <c r="D58" i="1"/>
  <c r="F57" i="1"/>
  <c r="K57" i="1" s="1"/>
  <c r="F56" i="1"/>
  <c r="F55" i="1"/>
  <c r="F54" i="1"/>
  <c r="F53" i="1"/>
  <c r="F52" i="1"/>
  <c r="J51" i="1"/>
  <c r="H51" i="1"/>
  <c r="G51" i="1"/>
  <c r="G45" i="1" s="1"/>
  <c r="E51" i="1"/>
  <c r="D51" i="1"/>
  <c r="D45" i="1" s="1"/>
  <c r="F50" i="1"/>
  <c r="F49" i="1"/>
  <c r="F48" i="1"/>
  <c r="F47" i="1"/>
  <c r="J46" i="1"/>
  <c r="H46" i="1"/>
  <c r="G46" i="1"/>
  <c r="F46" i="1"/>
  <c r="E46" i="1"/>
  <c r="D46" i="1"/>
  <c r="J45" i="1"/>
  <c r="H45" i="1"/>
  <c r="H36" i="1" s="1"/>
  <c r="E45" i="1"/>
  <c r="F44" i="1"/>
  <c r="F43" i="1"/>
  <c r="F42" i="1"/>
  <c r="F41" i="1"/>
  <c r="F40" i="1"/>
  <c r="F39" i="1"/>
  <c r="F38" i="1"/>
  <c r="J37" i="1"/>
  <c r="H37" i="1"/>
  <c r="G37" i="1"/>
  <c r="E37" i="1"/>
  <c r="D37" i="1"/>
  <c r="F35" i="1"/>
  <c r="F34" i="1"/>
  <c r="F33" i="1" s="1"/>
  <c r="J33" i="1"/>
  <c r="H33" i="1"/>
  <c r="G33" i="1"/>
  <c r="E33" i="1"/>
  <c r="D33" i="1"/>
  <c r="F32" i="1"/>
  <c r="F31" i="1"/>
  <c r="F30" i="1" s="1"/>
  <c r="J30" i="1"/>
  <c r="H30" i="1"/>
  <c r="G30" i="1"/>
  <c r="E30" i="1"/>
  <c r="D30" i="1"/>
  <c r="J29" i="1"/>
  <c r="H29" i="1"/>
  <c r="G29" i="1"/>
  <c r="E29" i="1"/>
  <c r="D29" i="1"/>
  <c r="F28" i="1"/>
  <c r="F27" i="1"/>
  <c r="F26" i="1" s="1"/>
  <c r="J26" i="1"/>
  <c r="H26" i="1"/>
  <c r="G26" i="1"/>
  <c r="E26" i="1"/>
  <c r="D26" i="1"/>
  <c r="F25" i="1"/>
  <c r="F24" i="1"/>
  <c r="F23" i="1" s="1"/>
  <c r="J23" i="1"/>
  <c r="H23" i="1"/>
  <c r="H22" i="1" s="1"/>
  <c r="G23" i="1"/>
  <c r="E23" i="1"/>
  <c r="D23" i="1"/>
  <c r="J22" i="1"/>
  <c r="G22" i="1"/>
  <c r="E22" i="1"/>
  <c r="D22" i="1"/>
  <c r="F21" i="1"/>
  <c r="F20" i="1"/>
  <c r="F19" i="1"/>
  <c r="F18" i="1"/>
  <c r="F17" i="1"/>
  <c r="F16" i="1"/>
  <c r="K16" i="1" s="1"/>
  <c r="F15" i="1"/>
  <c r="K15" i="1" s="1"/>
  <c r="F14" i="1"/>
  <c r="K14" i="1" s="1"/>
  <c r="F13" i="1"/>
  <c r="D11" i="1"/>
  <c r="J11" i="1"/>
  <c r="H11" i="1"/>
  <c r="G11" i="1"/>
  <c r="E11" i="1"/>
  <c r="F100" i="1" l="1"/>
  <c r="K100" i="1" s="1"/>
  <c r="E73" i="1"/>
  <c r="E71" i="1" s="1"/>
  <c r="F78" i="1"/>
  <c r="K78" i="1" s="1"/>
  <c r="G36" i="1"/>
  <c r="F51" i="1"/>
  <c r="D36" i="1"/>
  <c r="J36" i="1"/>
  <c r="J10" i="1" s="1"/>
  <c r="E36" i="1"/>
  <c r="E10" i="1" s="1"/>
  <c r="F37" i="1"/>
  <c r="K37" i="1" s="1"/>
  <c r="K38" i="1"/>
  <c r="K13" i="1"/>
  <c r="F12" i="1"/>
  <c r="K12" i="1" s="1"/>
  <c r="D71" i="1"/>
  <c r="H10" i="1"/>
  <c r="H9" i="1" s="1"/>
  <c r="H340" i="1" s="1"/>
  <c r="G10" i="1"/>
  <c r="D10" i="1"/>
  <c r="F104" i="1"/>
  <c r="K104" i="1" s="1"/>
  <c r="F143" i="1"/>
  <c r="F22" i="1"/>
  <c r="F29" i="1"/>
  <c r="F153" i="1"/>
  <c r="J71" i="1"/>
  <c r="F122" i="1"/>
  <c r="F182" i="1"/>
  <c r="F199" i="1"/>
  <c r="G136" i="1"/>
  <c r="F209" i="1"/>
  <c r="F227" i="1"/>
  <c r="F215" i="1"/>
  <c r="F230" i="1"/>
  <c r="F256" i="1"/>
  <c r="F293" i="1"/>
  <c r="F321" i="1"/>
  <c r="F324" i="1"/>
  <c r="F73" i="1" l="1"/>
  <c r="K73" i="1" s="1"/>
  <c r="K51" i="1"/>
  <c r="F45" i="1"/>
  <c r="J9" i="1"/>
  <c r="J340" i="1" s="1"/>
  <c r="D9" i="1"/>
  <c r="D340" i="1" s="1"/>
  <c r="E9" i="1"/>
  <c r="E340" i="1" s="1"/>
  <c r="G135" i="1"/>
  <c r="G71" i="1" s="1"/>
  <c r="G9" i="1" s="1"/>
  <c r="G340" i="1" s="1"/>
  <c r="F226" i="1"/>
  <c r="F198" i="1"/>
  <c r="F116" i="1"/>
  <c r="F11" i="1"/>
  <c r="K11" i="1" s="1"/>
  <c r="F247" i="1"/>
  <c r="F181" i="1"/>
  <c r="F320" i="1"/>
  <c r="F292" i="1"/>
  <c r="F135" i="1"/>
  <c r="K45" i="1" l="1"/>
  <c r="F36" i="1"/>
  <c r="K36" i="1" s="1"/>
  <c r="F10" i="1"/>
  <c r="K10" i="1" s="1"/>
  <c r="F197" i="1"/>
  <c r="F291" i="1"/>
  <c r="F152" i="1"/>
  <c r="F71" i="1"/>
  <c r="K71" i="1" s="1"/>
  <c r="F246" i="1"/>
  <c r="F151" i="1" l="1"/>
  <c r="F245" i="1"/>
  <c r="F9" i="1"/>
  <c r="K9" i="1" s="1"/>
  <c r="F150" i="1" l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<sst xmlns="http://schemas.openxmlformats.org/spreadsheetml/2006/main" count="818" uniqueCount="714">
  <si>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</si>
  <si>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</si>
  <si>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</si>
  <si>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</si>
  <si>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</si>
  <si>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</si>
  <si>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</si>
  <si>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</si>
  <si>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</si>
  <si>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</si>
  <si>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</si>
  <si>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</si>
  <si>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</si>
  <si>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</si>
  <si>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</si>
  <si>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</si>
  <si>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</si>
  <si>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</si>
  <si>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</si>
  <si>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</si>
  <si>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</si>
  <si>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</si>
  <si>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</si>
  <si>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</si>
  <si>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</si>
  <si>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</si>
  <si>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</si>
  <si>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</si>
  <si>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</si>
  <si>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</si>
  <si>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</si>
  <si>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</si>
  <si>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</si>
  <si>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</si>
  <si>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</si>
  <si>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</si>
  <si>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</si>
  <si>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</si>
  <si>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</si>
  <si>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</si>
  <si>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</si>
  <si>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</si>
  <si>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</si>
  <si>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</si>
  <si>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</si>
  <si>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</si>
  <si>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</si>
  <si>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</si>
  <si>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</si>
  <si>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</si>
  <si>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</si>
  <si>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</si>
  <si>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</si>
  <si>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</si>
  <si>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</si>
  <si>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</si>
  <si>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</si>
  <si>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</si>
  <si>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</si>
  <si>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</si>
  <si>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</si>
  <si>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</si>
  <si>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</si>
  <si>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</si>
  <si>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</si>
  <si>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</si>
  <si>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</si>
  <si>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</si>
  <si>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</si>
  <si>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</si>
  <si>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</si>
  <si>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</si>
  <si>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</si>
  <si>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</si>
  <si>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</si>
  <si>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</si>
  <si>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</si>
  <si>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</si>
  <si>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</si>
  <si>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</si>
  <si>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</si>
  <si>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</si>
  <si>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</si>
  <si>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</si>
  <si>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</si>
  <si>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</si>
  <si>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</si>
  <si>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</si>
  <si>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</si>
  <si>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</si>
  <si>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</si>
  <si>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</si>
  <si>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</si>
  <si>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</si>
  <si>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</si>
  <si>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</si>
  <si>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</si>
  <si>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</si>
  <si>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</si>
  <si>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</si>
  <si>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</si>
  <si>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</si>
  <si>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</si>
  <si>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</si>
  <si>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</si>
  <si>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</si>
  <si>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</si>
  <si>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</si>
  <si>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</si>
  <si>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</si>
  <si>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</si>
  <si>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</si>
  <si>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</si>
  <si>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</si>
  <si>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</si>
  <si>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</si>
  <si>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</si>
  <si>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</si>
  <si>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</si>
  <si>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</si>
  <si>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</si>
  <si>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</si>
  <si>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</si>
  <si>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</si>
  <si>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</si>
  <si>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</si>
  <si>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</si>
  <si>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</si>
  <si>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</si>
  <si>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</si>
  <si>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</si>
  <si>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</si>
  <si>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</si>
  <si>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</si>
  <si>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</si>
  <si>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</si>
  <si>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</si>
  <si>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</si>
  <si>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</si>
  <si>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</si>
  <si>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</si>
  <si>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</si>
  <si>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</si>
  <si>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</si>
  <si>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</si>
  <si>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</si>
  <si>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</si>
  <si>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</si>
  <si>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</si>
  <si>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</si>
  <si>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</si>
  <si>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</si>
  <si>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</si>
  <si>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</si>
  <si>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</si>
  <si>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</si>
  <si>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</si>
  <si>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</si>
  <si>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</si>
  <si>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</si>
  <si>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</si>
  <si>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</si>
  <si>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</si>
  <si>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</si>
  <si>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</si>
  <si>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</si>
  <si>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</si>
  <si>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</si>
  <si>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</si>
  <si>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</si>
  <si>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</si>
  <si>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</si>
  <si>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</si>
  <si>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</si>
  <si>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</si>
  <si>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</si>
  <si>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</si>
  <si>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</si>
  <si>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</si>
  <si>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</si>
  <si>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</si>
  <si>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</si>
  <si>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</si>
  <si>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</si>
  <si>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</si>
  <si>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</si>
  <si>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</si>
  <si>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</si>
  <si>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</si>
  <si>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</si>
  <si>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</si>
  <si>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</si>
  <si>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</si>
  <si>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</si>
  <si>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</si>
  <si>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</si>
  <si>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</si>
  <si>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</si>
  <si>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</si>
  <si>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</si>
  <si>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</si>
  <si>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</si>
  <si>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</si>
  <si>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</si>
  <si>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</si>
  <si>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</si>
  <si>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</si>
  <si>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</si>
  <si>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</si>
  <si>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</si>
  <si>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</si>
  <si>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</si>
  <si>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</si>
  <si>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</si>
  <si>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</si>
  <si>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</si>
  <si>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</si>
  <si>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</si>
  <si>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</si>
  <si>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</si>
  <si>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</si>
  <si>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</si>
  <si>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</si>
  <si>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</si>
  <si>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</si>
  <si>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</si>
  <si>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</si>
  <si>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</si>
  <si>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</si>
  <si>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</si>
  <si>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</si>
  <si>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</si>
  <si>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</si>
  <si>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</si>
  <si>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</si>
  <si>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</si>
  <si>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</si>
  <si>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</si>
  <si>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</si>
  <si>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</si>
  <si>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</si>
  <si>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</si>
  <si>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</si>
  <si>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</si>
  <si>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</si>
  <si>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</si>
  <si>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</si>
  <si>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</si>
  <si>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</si>
  <si>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</si>
  <si>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</si>
  <si>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</si>
  <si>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</si>
  <si>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</si>
  <si>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</si>
  <si>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</si>
  <si>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</si>
  <si>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</si>
  <si>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</si>
  <si>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</si>
  <si>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</si>
  <si>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</si>
  <si>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</si>
  <si>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</si>
  <si>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</si>
  <si>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</si>
  <si>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</si>
  <si>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</si>
  <si>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</si>
  <si>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</si>
  <si>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</si>
  <si>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</si>
  <si>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</si>
  <si>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</si>
  <si>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</si>
  <si>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</si>
  <si>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</si>
  <si>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</si>
  <si>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</si>
  <si>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</si>
  <si>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</si>
  <si>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</si>
  <si>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</si>
  <si>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</si>
  <si>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</si>
  <si>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</si>
  <si>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</si>
  <si>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</si>
  <si>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</si>
  <si>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</si>
  <si>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</si>
  <si>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</si>
  <si>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</si>
  <si>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</si>
  <si>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</si>
  <si>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</si>
  <si>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</si>
  <si>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</si>
  <si>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</si>
  <si>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</si>
  <si>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</si>
  <si>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</si>
  <si>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</si>
  <si>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</si>
  <si>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</si>
  <si>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</si>
  <si>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</si>
  <si>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</si>
  <si>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</si>
  <si>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</si>
  <si>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</si>
  <si>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</si>
  <si>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</si>
  <si>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</si>
  <si>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</si>
  <si>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</si>
  <si>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</si>
  <si>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</si>
  <si>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</si>
  <si>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</si>
  <si>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</si>
  <si>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</si>
  <si>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</si>
  <si>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</si>
  <si>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</si>
  <si>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</si>
  <si>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</si>
  <si>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</si>
  <si>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</si>
  <si>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</si>
  <si>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</si>
  <si>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</si>
  <si>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</si>
  <si>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</si>
  <si>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</si>
  <si>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</si>
  <si>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</si>
  <si>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</si>
  <si>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</si>
  <si>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</si>
  <si>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</si>
  <si>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</si>
  <si>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</si>
  <si>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</si>
  <si>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</si>
  <si>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</si>
  <si>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</si>
  <si>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</si>
  <si>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</si>
  <si>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</si>
  <si>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</si>
  <si>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</si>
  <si>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</si>
  <si>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</si>
  <si>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</si>
  <si>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</si>
  <si>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</si>
  <si>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</si>
  <si>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</si>
  <si>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</si>
  <si>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</si>
  <si>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</si>
  <si>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</si>
  <si>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</si>
  <si>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</si>
  <si>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</si>
  <si>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</si>
  <si>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</si>
  <si>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</si>
  <si>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</si>
  <si>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</si>
  <si>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</si>
  <si>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</si>
  <si>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</si>
  <si>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</si>
  <si>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</si>
  <si>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</si>
  <si>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</si>
  <si>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</si>
  <si>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</si>
  <si>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</si>
  <si>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</si>
  <si>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</si>
  <si>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</si>
  <si>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</si>
  <si>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</si>
  <si>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</si>
  <si>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</si>
  <si>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</si>
  <si>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</si>
  <si>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</si>
  <si>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</si>
  <si>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</si>
  <si>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</si>
  <si>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</si>
  <si>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</si>
  <si>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</si>
  <si>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</si>
  <si>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</si>
  <si>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</si>
  <si>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</si>
  <si>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</si>
  <si>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</si>
  <si>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</si>
  <si>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</si>
  <si>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</si>
  <si>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</si>
  <si>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</si>
  <si>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</si>
  <si>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</si>
  <si>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</si>
  <si>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</si>
  <si>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</si>
  <si>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</si>
  <si>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</si>
  <si>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</si>
  <si>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</si>
  <si>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</si>
  <si>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</si>
  <si>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</si>
  <si>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</si>
  <si>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</si>
  <si>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</si>
  <si>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</si>
  <si>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</si>
  <si>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</si>
  <si>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</si>
  <si>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</si>
  <si>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</si>
  <si>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</si>
  <si>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</si>
  <si>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</si>
  <si>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</si>
  <si>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</si>
  <si>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</si>
  <si>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</si>
  <si>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</si>
  <si>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</si>
  <si>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</si>
  <si>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</si>
  <si>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</si>
  <si>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</si>
  <si>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</si>
  <si>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</si>
  <si>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</si>
  <si>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</si>
  <si>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</si>
  <si>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</si>
  <si>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</si>
  <si>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</si>
  <si>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</si>
  <si>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</si>
  <si>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</si>
  <si>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</si>
  <si>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</si>
  <si>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</si>
  <si>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</si>
  <si>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</si>
  <si>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</si>
  <si>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</si>
  <si>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</si>
  <si>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</si>
  <si>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</si>
  <si>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</si>
  <si>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</si>
  <si>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</si>
  <si>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</si>
  <si>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</si>
  <si>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</si>
  <si>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</si>
  <si>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</si>
  <si>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</si>
  <si>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</si>
  <si>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</si>
  <si>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</si>
  <si>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</si>
  <si>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</si>
  <si>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</si>
  <si>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</si>
  <si>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</si>
  <si>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</si>
  <si>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</si>
  <si>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</si>
  <si>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</si>
  <si>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</si>
  <si>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</si>
  <si>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</si>
  <si>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</si>
  <si>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</si>
  <si>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</si>
  <si>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</si>
  <si>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</si>
  <si>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</si>
  <si>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</si>
  <si>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</si>
  <si>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</si>
  <si>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</si>
  <si>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</si>
  <si>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</si>
  <si>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</si>
  <si>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</si>
  <si>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</si>
  <si>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</si>
  <si>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</si>
  <si>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</si>
  <si>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</si>
  <si>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</si>
  <si>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</si>
  <si>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</si>
  <si>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</si>
  <si>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</si>
  <si>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</si>
  <si>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</si>
  <si>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</si>
  <si>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</si>
  <si>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</si>
  <si>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</si>
  <si>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</si>
  <si>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</si>
  <si>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</si>
  <si>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</si>
  <si>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</si>
  <si>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</si>
  <si>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</si>
  <si>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</si>
  <si>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</si>
  <si>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</si>
  <si>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</si>
  <si>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</si>
  <si>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</si>
  <si>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</si>
  <si>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</si>
  <si>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</si>
  <si>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</si>
  <si>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</si>
  <si>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</si>
  <si>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</si>
  <si>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</si>
  <si>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</si>
  <si>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</si>
  <si>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</si>
  <si>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</si>
  <si>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</si>
  <si>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</si>
  <si>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</si>
  <si>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</si>
  <si>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</si>
  <si>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</si>
  <si>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</si>
  <si>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</si>
  <si>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</si>
  <si>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</si>
  <si>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</si>
  <si>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</si>
  <si>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</si>
  <si>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</si>
  <si>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</si>
  <si>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</si>
  <si>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</si>
  <si>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</si>
  <si>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</si>
  <si>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</si>
  <si>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</si>
  <si>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</si>
  <si>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</si>
  <si>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</si>
  <si>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</si>
  <si>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</si>
  <si>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</si>
  <si>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</si>
  <si>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</si>
  <si>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</si>
  <si>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</si>
  <si>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</si>
  <si>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</si>
  <si>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</si>
  <si>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</si>
  <si>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</si>
  <si>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</si>
  <si>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</si>
  <si>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</si>
  <si>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</si>
  <si>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</si>
  <si>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</si>
  <si>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</si>
  <si>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</si>
  <si>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</si>
  <si>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</si>
  <si>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</si>
  <si>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</si>
  <si>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</si>
  <si>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Septiembre de 2016</t>
  </si>
  <si>
    <t>SISTEMA AVANZADO DE BACHILLERATO Y EDUCACION SUPERIOR EN EL ESTADO DE GTO.</t>
  </si>
  <si>
    <t>SUELDOS Y SALARIOS - SUELDOS BASE AL PERSONAL PERMANENTE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</si>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</sst>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>
      <selection activeCell="B1" sqref="B1:K340"/>
    </sheetView>
  </sheetViews>
  <sheetFormatPr baseColWidth="10" defaultRowHeight="12.75" x14ac:dyDescent="0.2"/>
  <cols>
    <col min="1" max="1" width="5" style="34" customWidth="1"/>
    <col min="2" max="2" width="7.28515625" style="1" customWidth="1"/>
    <col min="3" max="3" width="45.140625" style="1" customWidth="1"/>
    <col min="4" max="5" width="16.7109375" style="32" customWidth="1"/>
    <col min="6" max="6" width="18.140625" style="33" customWidth="1"/>
    <col min="7" max="7" width="17.140625" style="32" customWidth="1"/>
    <col min="8" max="8" width="18.5703125" style="32" customWidth="1"/>
    <col min="9" max="9" width="16.7109375" style="32" customWidth="1"/>
    <col min="10" max="10" width="17.140625" style="32" customWidth="1"/>
    <col min="11" max="11" width="16.42578125" style="33" customWidth="1"/>
    <col min="12" max="16384" width="11.42578125" style="1"/>
  </cols>
  <sheetData>
    <row r="1" spans="1:11" x14ac:dyDescent="0.2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">
      <c r="B3" s="67" t="s">
        <v>591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74" t="s">
        <v>592</v>
      </c>
      <c r="E5" s="74"/>
      <c r="F5" s="74"/>
      <c r="G5" s="74"/>
      <c r="H5" s="74"/>
      <c r="I5" s="74"/>
      <c r="J5" s="74"/>
      <c r="K5" s="74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5" t="s">
        <v>2</v>
      </c>
      <c r="C7" s="68" t="s">
        <v>3</v>
      </c>
      <c r="D7" s="70" t="s">
        <v>4</v>
      </c>
      <c r="E7" s="71"/>
      <c r="F7" s="71"/>
      <c r="G7" s="71"/>
      <c r="H7" s="71"/>
      <c r="I7" s="71"/>
      <c r="J7" s="72"/>
      <c r="K7" s="71" t="s">
        <v>5</v>
      </c>
    </row>
    <row r="8" spans="1:11" ht="25.5" x14ac:dyDescent="0.2">
      <c r="B8" s="66"/>
      <c r="C8" s="69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3"/>
    </row>
    <row r="9" spans="1:11" s="10" customFormat="1" ht="15" customHeight="1" x14ac:dyDescent="0.2">
      <c r="A9" s="35"/>
      <c r="B9" s="8">
        <v>2</v>
      </c>
      <c r="C9" s="9" t="s">
        <v>15</v>
      </c>
      <c r="D9" s="43">
        <f>+D10+D71</f>
        <v>855562732</v>
      </c>
      <c r="E9" s="43">
        <f t="shared" ref="E9:J9" si="0">+E10+E71</f>
        <v>174145206.99000001</v>
      </c>
      <c r="F9" s="43">
        <f t="shared" si="0"/>
        <v>1029707938.99</v>
      </c>
      <c r="G9" s="43">
        <f t="shared" si="0"/>
        <v>579236710.24000001</v>
      </c>
      <c r="H9" s="43">
        <f t="shared" si="0"/>
        <v>534976607.81999999</v>
      </c>
      <c r="I9" s="43">
        <v>534976607.81999999</v>
      </c>
      <c r="J9" s="46">
        <f t="shared" si="0"/>
        <v>534910802.69999999</v>
      </c>
      <c r="K9" s="43">
        <f>+F9-H9</f>
        <v>494731331.17000002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43">
        <f>+D11+D21+D22+D29+D36+D64+D65+D66</f>
        <v>847325136</v>
      </c>
      <c r="E10" s="43">
        <f t="shared" ref="E10:J10" si="1">+E11+E21+E22+E29+E36+E64+E65+E66</f>
        <v>79870509.620000005</v>
      </c>
      <c r="F10" s="43">
        <f t="shared" si="1"/>
        <v>927195645.62</v>
      </c>
      <c r="G10" s="43">
        <f t="shared" si="1"/>
        <v>529997548.28000003</v>
      </c>
      <c r="H10" s="43">
        <f t="shared" si="1"/>
        <v>516391088.24000001</v>
      </c>
      <c r="I10" s="43">
        <v>516391088.24000001</v>
      </c>
      <c r="J10" s="46">
        <f t="shared" si="1"/>
        <v>516325283.12</v>
      </c>
      <c r="K10" s="43">
        <f t="shared" ref="K10:K73" si="2">+F10-H10</f>
        <v>410804557.38</v>
      </c>
    </row>
    <row r="11" spans="1:11" ht="15" customHeight="1" x14ac:dyDescent="0.2">
      <c r="A11" s="35"/>
      <c r="B11" s="11" t="s">
        <v>17</v>
      </c>
      <c r="C11" s="12" t="s">
        <v>18</v>
      </c>
      <c r="D11" s="47">
        <f>+D12+D16+D17+D18+D19+D20</f>
        <v>807208320</v>
      </c>
      <c r="E11" s="47">
        <f t="shared" ref="E11:J11" si="3">+E12+E16+E17+E18+E19+E20</f>
        <v>38022907.129999995</v>
      </c>
      <c r="F11" s="47">
        <f t="shared" si="3"/>
        <v>845231227.13</v>
      </c>
      <c r="G11" s="47">
        <f t="shared" si="3"/>
        <v>529658620.96000004</v>
      </c>
      <c r="H11" s="47">
        <f t="shared" si="3"/>
        <v>516128672.92000002</v>
      </c>
      <c r="I11" s="47">
        <v>516128672.92000002</v>
      </c>
      <c r="J11" s="48">
        <f t="shared" si="3"/>
        <v>516062867.80000001</v>
      </c>
      <c r="K11" s="47">
        <f t="shared" si="2"/>
        <v>329102554.20999998</v>
      </c>
    </row>
    <row r="12" spans="1:11" ht="15" customHeight="1" x14ac:dyDescent="0.2">
      <c r="A12" s="35"/>
      <c r="B12" s="13" t="s">
        <v>19</v>
      </c>
      <c r="C12" s="14" t="s">
        <v>20</v>
      </c>
      <c r="D12" s="49">
        <f t="shared" ref="D12:J12" si="4">SUM(D13:D15)</f>
        <v>673402448</v>
      </c>
      <c r="E12" s="49">
        <f t="shared" si="4"/>
        <v>17169329.23</v>
      </c>
      <c r="F12" s="49">
        <f t="shared" si="4"/>
        <v>690571777.23000002</v>
      </c>
      <c r="G12" s="49">
        <f t="shared" si="4"/>
        <v>452712695.99000001</v>
      </c>
      <c r="H12" s="49">
        <f t="shared" si="4"/>
        <v>452198535.23000002</v>
      </c>
      <c r="I12" s="49">
        <v>452198535.23000002</v>
      </c>
      <c r="J12" s="50">
        <f t="shared" si="4"/>
        <v>452198535.23000002</v>
      </c>
      <c r="K12" s="49">
        <f t="shared" si="2"/>
        <v>238373242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51">
        <v>564242779</v>
      </c>
      <c r="E13" s="51">
        <v>16560534.24</v>
      </c>
      <c r="F13" s="49">
        <f>+D13+E13</f>
        <v>580803313.24000001</v>
      </c>
      <c r="G13" s="51">
        <v>373623832.5</v>
      </c>
      <c r="H13" s="51">
        <v>373109671.74000001</v>
      </c>
      <c r="I13" s="51">
        <v>373109671.74000001</v>
      </c>
      <c r="J13" s="52">
        <v>373109671.74000001</v>
      </c>
      <c r="K13" s="49">
        <f t="shared" si="2"/>
        <v>207693641.5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51">
        <v>99213796</v>
      </c>
      <c r="E14" s="51">
        <v>298358.58</v>
      </c>
      <c r="F14" s="49">
        <f t="shared" ref="F14:F21" si="5">+D14+E14</f>
        <v>99512154.579999998</v>
      </c>
      <c r="G14" s="51">
        <v>72418382.790000007</v>
      </c>
      <c r="H14" s="51">
        <v>72418382.790000007</v>
      </c>
      <c r="I14" s="51">
        <v>72418382.790000007</v>
      </c>
      <c r="J14" s="52">
        <v>72418382.790000007</v>
      </c>
      <c r="K14" s="49">
        <f t="shared" si="2"/>
        <v>27093771.789999992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51">
        <v>9945873</v>
      </c>
      <c r="E15" s="51">
        <v>310436.40999999997</v>
      </c>
      <c r="F15" s="49">
        <f t="shared" si="5"/>
        <v>10256309.41</v>
      </c>
      <c r="G15" s="51">
        <v>6670480.7000000002</v>
      </c>
      <c r="H15" s="51">
        <v>6670480.7000000002</v>
      </c>
      <c r="I15" s="51">
        <v>6670480.7000000002</v>
      </c>
      <c r="J15" s="52">
        <v>6670480.7000000002</v>
      </c>
      <c r="K15" s="49">
        <f t="shared" si="2"/>
        <v>3585828.71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51">
        <v>133805872</v>
      </c>
      <c r="E16" s="51">
        <v>20853577.899999999</v>
      </c>
      <c r="F16" s="49">
        <f t="shared" si="5"/>
        <v>154659449.90000001</v>
      </c>
      <c r="G16" s="51">
        <v>76945924.969999999</v>
      </c>
      <c r="H16" s="51">
        <v>63930137.689999998</v>
      </c>
      <c r="I16" s="51">
        <v>63930137.689999998</v>
      </c>
      <c r="J16" s="52">
        <v>63864332.57</v>
      </c>
      <c r="K16" s="49">
        <f t="shared" si="2"/>
        <v>90729312.210000008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51"/>
      <c r="E17" s="51"/>
      <c r="F17" s="49">
        <f t="shared" si="5"/>
        <v>0</v>
      </c>
      <c r="G17" s="51"/>
      <c r="H17" s="51"/>
      <c r="I17" s="51"/>
      <c r="J17" s="52"/>
      <c r="K17" s="49">
        <f t="shared" si="2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51"/>
      <c r="E18" s="51"/>
      <c r="F18" s="49">
        <f t="shared" si="5"/>
        <v>0</v>
      </c>
      <c r="G18" s="51"/>
      <c r="H18" s="51"/>
      <c r="I18" s="51"/>
      <c r="J18" s="52"/>
      <c r="K18" s="49">
        <f t="shared" si="2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51"/>
      <c r="E19" s="51"/>
      <c r="F19" s="49">
        <f t="shared" si="5"/>
        <v>0</v>
      </c>
      <c r="G19" s="51"/>
      <c r="H19" s="51"/>
      <c r="I19" s="51"/>
      <c r="J19" s="52"/>
      <c r="K19" s="49">
        <f t="shared" si="2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51"/>
      <c r="E20" s="51"/>
      <c r="F20" s="49">
        <f t="shared" si="5"/>
        <v>0</v>
      </c>
      <c r="G20" s="51"/>
      <c r="H20" s="51"/>
      <c r="I20" s="51"/>
      <c r="J20" s="52"/>
      <c r="K20" s="49">
        <f t="shared" si="2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47"/>
      <c r="E21" s="47"/>
      <c r="F21" s="47">
        <f t="shared" si="5"/>
        <v>0</v>
      </c>
      <c r="G21" s="47"/>
      <c r="H21" s="47"/>
      <c r="I21" s="47"/>
      <c r="J21" s="48"/>
      <c r="K21" s="47">
        <f t="shared" si="2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47">
        <f>+D23+D26</f>
        <v>0</v>
      </c>
      <c r="E22" s="47">
        <f t="shared" ref="E22:J22" si="6">+E23+E26</f>
        <v>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v>0</v>
      </c>
      <c r="J22" s="48">
        <f t="shared" si="6"/>
        <v>0</v>
      </c>
      <c r="K22" s="47">
        <f t="shared" si="2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53">
        <f>SUM(D24:D25)</f>
        <v>0</v>
      </c>
      <c r="E23" s="53">
        <f t="shared" ref="E23:J23" si="7">SUM(E24:E25)</f>
        <v>0</v>
      </c>
      <c r="F23" s="47">
        <f t="shared" si="7"/>
        <v>0</v>
      </c>
      <c r="G23" s="53">
        <f t="shared" si="7"/>
        <v>0</v>
      </c>
      <c r="H23" s="53">
        <f t="shared" si="7"/>
        <v>0</v>
      </c>
      <c r="I23" s="53">
        <v>0</v>
      </c>
      <c r="J23" s="54">
        <f t="shared" si="7"/>
        <v>0</v>
      </c>
      <c r="K23" s="47">
        <f t="shared" si="2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51"/>
      <c r="E24" s="51"/>
      <c r="F24" s="49">
        <f>+D24+E24</f>
        <v>0</v>
      </c>
      <c r="G24" s="51"/>
      <c r="H24" s="51"/>
      <c r="I24" s="51"/>
      <c r="J24" s="52"/>
      <c r="K24" s="49">
        <f t="shared" si="2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51"/>
      <c r="E25" s="51"/>
      <c r="F25" s="49">
        <f>+D25+E25</f>
        <v>0</v>
      </c>
      <c r="G25" s="51"/>
      <c r="H25" s="51"/>
      <c r="I25" s="51"/>
      <c r="J25" s="52"/>
      <c r="K25" s="49">
        <f t="shared" si="2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53">
        <f>SUM(D27:D28)</f>
        <v>0</v>
      </c>
      <c r="E26" s="53">
        <f t="shared" ref="E26:J26" si="8">SUM(E27:E28)</f>
        <v>0</v>
      </c>
      <c r="F26" s="47">
        <f t="shared" si="8"/>
        <v>0</v>
      </c>
      <c r="G26" s="53">
        <f t="shared" si="8"/>
        <v>0</v>
      </c>
      <c r="H26" s="53">
        <f t="shared" si="8"/>
        <v>0</v>
      </c>
      <c r="I26" s="53">
        <v>0</v>
      </c>
      <c r="J26" s="54">
        <f t="shared" si="8"/>
        <v>0</v>
      </c>
      <c r="K26" s="47">
        <f t="shared" si="2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51"/>
      <c r="E27" s="51"/>
      <c r="F27" s="49">
        <f>+D27+E27</f>
        <v>0</v>
      </c>
      <c r="G27" s="51"/>
      <c r="H27" s="51"/>
      <c r="I27" s="51"/>
      <c r="J27" s="52"/>
      <c r="K27" s="49">
        <f t="shared" si="2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51"/>
      <c r="E28" s="51"/>
      <c r="F28" s="49">
        <f>+D28+E28</f>
        <v>0</v>
      </c>
      <c r="G28" s="51"/>
      <c r="H28" s="51"/>
      <c r="I28" s="51"/>
      <c r="J28" s="52"/>
      <c r="K28" s="49">
        <f t="shared" si="2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47">
        <f>+D30+D33</f>
        <v>0</v>
      </c>
      <c r="E29" s="47">
        <f t="shared" ref="E29:J29" si="9">+E30+E33</f>
        <v>0</v>
      </c>
      <c r="F29" s="47">
        <f t="shared" si="9"/>
        <v>0</v>
      </c>
      <c r="G29" s="47">
        <f t="shared" si="9"/>
        <v>0</v>
      </c>
      <c r="H29" s="47">
        <f t="shared" si="9"/>
        <v>0</v>
      </c>
      <c r="I29" s="47">
        <v>0</v>
      </c>
      <c r="J29" s="48">
        <f t="shared" si="9"/>
        <v>0</v>
      </c>
      <c r="K29" s="47">
        <f t="shared" si="2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47">
        <f>SUM(D31:D32)</f>
        <v>0</v>
      </c>
      <c r="E30" s="47">
        <f t="shared" ref="E30:J30" si="10">SUM(E31:E32)</f>
        <v>0</v>
      </c>
      <c r="F30" s="47">
        <f t="shared" si="10"/>
        <v>0</v>
      </c>
      <c r="G30" s="47">
        <f t="shared" si="10"/>
        <v>0</v>
      </c>
      <c r="H30" s="47">
        <f t="shared" si="10"/>
        <v>0</v>
      </c>
      <c r="I30" s="47">
        <v>0</v>
      </c>
      <c r="J30" s="48">
        <f t="shared" si="10"/>
        <v>0</v>
      </c>
      <c r="K30" s="47">
        <f t="shared" si="2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51"/>
      <c r="E31" s="51"/>
      <c r="F31" s="49">
        <f>+D31+E31</f>
        <v>0</v>
      </c>
      <c r="G31" s="51"/>
      <c r="H31" s="51"/>
      <c r="I31" s="51"/>
      <c r="J31" s="52"/>
      <c r="K31" s="49">
        <f t="shared" si="2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51"/>
      <c r="E32" s="51"/>
      <c r="F32" s="49">
        <f>+D32+E32</f>
        <v>0</v>
      </c>
      <c r="G32" s="51"/>
      <c r="H32" s="51"/>
      <c r="I32" s="51"/>
      <c r="J32" s="52"/>
      <c r="K32" s="49">
        <f t="shared" si="2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47">
        <f>SUM(D34:D35)</f>
        <v>0</v>
      </c>
      <c r="E33" s="47">
        <f t="shared" ref="E33:J33" si="11">SUM(E34:E35)</f>
        <v>0</v>
      </c>
      <c r="F33" s="47">
        <f t="shared" si="11"/>
        <v>0</v>
      </c>
      <c r="G33" s="47">
        <f t="shared" si="11"/>
        <v>0</v>
      </c>
      <c r="H33" s="47">
        <f t="shared" si="11"/>
        <v>0</v>
      </c>
      <c r="I33" s="47">
        <v>0</v>
      </c>
      <c r="J33" s="48">
        <f t="shared" si="11"/>
        <v>0</v>
      </c>
      <c r="K33" s="47">
        <f t="shared" si="2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51"/>
      <c r="E34" s="51"/>
      <c r="F34" s="49">
        <f>+D34+E34</f>
        <v>0</v>
      </c>
      <c r="G34" s="51"/>
      <c r="H34" s="51"/>
      <c r="I34" s="51"/>
      <c r="J34" s="52"/>
      <c r="K34" s="49">
        <f t="shared" si="2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51"/>
      <c r="E35" s="51"/>
      <c r="F35" s="49">
        <f>+D35+E35</f>
        <v>0</v>
      </c>
      <c r="G35" s="51"/>
      <c r="H35" s="51"/>
      <c r="I35" s="51"/>
      <c r="J35" s="52"/>
      <c r="K35" s="49">
        <f t="shared" si="2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47">
        <f>+D37+D45+D60</f>
        <v>40116816</v>
      </c>
      <c r="E36" s="47">
        <f t="shared" ref="E36:J36" si="12">+E37+E45+E60</f>
        <v>41847602.490000002</v>
      </c>
      <c r="F36" s="47">
        <f t="shared" si="12"/>
        <v>81964418.49000001</v>
      </c>
      <c r="G36" s="47">
        <f t="shared" si="12"/>
        <v>338927.32</v>
      </c>
      <c r="H36" s="47">
        <f t="shared" si="12"/>
        <v>262415.32</v>
      </c>
      <c r="I36" s="47">
        <v>262415.32</v>
      </c>
      <c r="J36" s="48">
        <f t="shared" si="12"/>
        <v>262415.32</v>
      </c>
      <c r="K36" s="47">
        <f t="shared" si="2"/>
        <v>81702003.170000017</v>
      </c>
    </row>
    <row r="37" spans="1:11" ht="15" customHeight="1" x14ac:dyDescent="0.2">
      <c r="A37" s="35"/>
      <c r="B37" s="11" t="s">
        <v>68</v>
      </c>
      <c r="C37" s="12" t="s">
        <v>69</v>
      </c>
      <c r="D37" s="47">
        <f>SUM(D38:D44)</f>
        <v>1126500</v>
      </c>
      <c r="E37" s="47">
        <f t="shared" ref="E37:J37" si="13">SUM(E38:E44)</f>
        <v>-567233.72</v>
      </c>
      <c r="F37" s="47">
        <f t="shared" si="13"/>
        <v>559266.28</v>
      </c>
      <c r="G37" s="47">
        <f t="shared" si="13"/>
        <v>338927.32</v>
      </c>
      <c r="H37" s="47">
        <f t="shared" si="13"/>
        <v>262415.32</v>
      </c>
      <c r="I37" s="47">
        <v>262415.32</v>
      </c>
      <c r="J37" s="48">
        <f t="shared" si="13"/>
        <v>262415.32</v>
      </c>
      <c r="K37" s="47">
        <f t="shared" si="2"/>
        <v>296850.96000000002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51">
        <v>1126500</v>
      </c>
      <c r="E38" s="51">
        <v>-567233.72</v>
      </c>
      <c r="F38" s="49">
        <f>+D38+E38</f>
        <v>559266.28</v>
      </c>
      <c r="G38" s="51">
        <v>338927.32</v>
      </c>
      <c r="H38" s="51">
        <v>262415.32</v>
      </c>
      <c r="I38" s="51">
        <v>262415.32</v>
      </c>
      <c r="J38" s="52">
        <v>262415.32</v>
      </c>
      <c r="K38" s="49">
        <f t="shared" si="2"/>
        <v>296850.96000000002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51"/>
      <c r="E39" s="51"/>
      <c r="F39" s="49">
        <f t="shared" ref="F39:F44" si="14">+D39+E39</f>
        <v>0</v>
      </c>
      <c r="G39" s="51"/>
      <c r="H39" s="51"/>
      <c r="I39" s="51"/>
      <c r="J39" s="52"/>
      <c r="K39" s="49">
        <f t="shared" si="2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51"/>
      <c r="E40" s="51"/>
      <c r="F40" s="49">
        <f t="shared" si="14"/>
        <v>0</v>
      </c>
      <c r="G40" s="51"/>
      <c r="H40" s="51"/>
      <c r="I40" s="51"/>
      <c r="J40" s="52"/>
      <c r="K40" s="49">
        <f t="shared" si="2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51"/>
      <c r="E41" s="51"/>
      <c r="F41" s="49">
        <f t="shared" si="14"/>
        <v>0</v>
      </c>
      <c r="G41" s="51"/>
      <c r="H41" s="51"/>
      <c r="I41" s="51"/>
      <c r="J41" s="52"/>
      <c r="K41" s="49">
        <f t="shared" si="2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51"/>
      <c r="E42" s="51"/>
      <c r="F42" s="49">
        <f t="shared" si="14"/>
        <v>0</v>
      </c>
      <c r="G42" s="51"/>
      <c r="H42" s="51"/>
      <c r="I42" s="51"/>
      <c r="J42" s="52"/>
      <c r="K42" s="49">
        <f t="shared" si="2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51"/>
      <c r="E43" s="51"/>
      <c r="F43" s="49">
        <f t="shared" si="14"/>
        <v>0</v>
      </c>
      <c r="G43" s="51"/>
      <c r="H43" s="51"/>
      <c r="I43" s="51"/>
      <c r="J43" s="52"/>
      <c r="K43" s="49">
        <f t="shared" si="2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51"/>
      <c r="E44" s="51"/>
      <c r="F44" s="49">
        <f t="shared" si="14"/>
        <v>0</v>
      </c>
      <c r="G44" s="51"/>
      <c r="H44" s="51"/>
      <c r="I44" s="51"/>
      <c r="J44" s="52"/>
      <c r="K44" s="49">
        <f t="shared" si="2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47">
        <f>+D46+D51+D58</f>
        <v>38990316</v>
      </c>
      <c r="E45" s="47">
        <f t="shared" ref="E45:J45" si="15">+E46+E51+E58</f>
        <v>42414836.210000001</v>
      </c>
      <c r="F45" s="47">
        <f t="shared" si="15"/>
        <v>81405152.210000008</v>
      </c>
      <c r="G45" s="47">
        <f t="shared" si="15"/>
        <v>0</v>
      </c>
      <c r="H45" s="47">
        <f t="shared" si="15"/>
        <v>0</v>
      </c>
      <c r="I45" s="47">
        <v>0</v>
      </c>
      <c r="J45" s="48">
        <f t="shared" si="15"/>
        <v>0</v>
      </c>
      <c r="K45" s="47">
        <f t="shared" si="2"/>
        <v>81405152.210000008</v>
      </c>
    </row>
    <row r="46" spans="1:11" ht="15" customHeight="1" x14ac:dyDescent="0.2">
      <c r="A46" s="35"/>
      <c r="B46" s="21" t="s">
        <v>86</v>
      </c>
      <c r="C46" s="22" t="s">
        <v>87</v>
      </c>
      <c r="D46" s="55">
        <f>SUM(D47:D50)</f>
        <v>0</v>
      </c>
      <c r="E46" s="55">
        <f t="shared" ref="E46:J46" si="16">SUM(E47:E50)</f>
        <v>0</v>
      </c>
      <c r="F46" s="55">
        <f t="shared" si="16"/>
        <v>0</v>
      </c>
      <c r="G46" s="55">
        <f t="shared" si="16"/>
        <v>0</v>
      </c>
      <c r="H46" s="55">
        <f t="shared" si="16"/>
        <v>0</v>
      </c>
      <c r="I46" s="55">
        <v>0</v>
      </c>
      <c r="J46" s="56">
        <f t="shared" si="16"/>
        <v>0</v>
      </c>
      <c r="K46" s="55">
        <f t="shared" si="2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51"/>
      <c r="E47" s="51"/>
      <c r="F47" s="49">
        <f>+D47+E47</f>
        <v>0</v>
      </c>
      <c r="G47" s="51"/>
      <c r="H47" s="51"/>
      <c r="I47" s="51"/>
      <c r="J47" s="52"/>
      <c r="K47" s="49">
        <f t="shared" si="2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51"/>
      <c r="E48" s="51"/>
      <c r="F48" s="49">
        <f t="shared" ref="F48:F50" si="17">+D48+E48</f>
        <v>0</v>
      </c>
      <c r="G48" s="51"/>
      <c r="H48" s="51"/>
      <c r="I48" s="51"/>
      <c r="J48" s="52"/>
      <c r="K48" s="49">
        <f t="shared" si="2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51"/>
      <c r="E49" s="51"/>
      <c r="F49" s="49">
        <f t="shared" si="17"/>
        <v>0</v>
      </c>
      <c r="G49" s="51"/>
      <c r="H49" s="51"/>
      <c r="I49" s="51"/>
      <c r="J49" s="52"/>
      <c r="K49" s="49">
        <f t="shared" si="2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51"/>
      <c r="E50" s="51"/>
      <c r="F50" s="49">
        <f t="shared" si="17"/>
        <v>0</v>
      </c>
      <c r="G50" s="51"/>
      <c r="H50" s="51"/>
      <c r="I50" s="51"/>
      <c r="J50" s="52"/>
      <c r="K50" s="49">
        <f t="shared" si="2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55">
        <f>SUM(D52:D57)</f>
        <v>38990316</v>
      </c>
      <c r="E51" s="55">
        <f t="shared" ref="E51:J51" si="18">SUM(E52:E57)</f>
        <v>42414836.210000001</v>
      </c>
      <c r="F51" s="55">
        <f t="shared" si="18"/>
        <v>81405152.210000008</v>
      </c>
      <c r="G51" s="55">
        <f t="shared" si="18"/>
        <v>0</v>
      </c>
      <c r="H51" s="55">
        <f t="shared" si="18"/>
        <v>0</v>
      </c>
      <c r="I51" s="55">
        <v>0</v>
      </c>
      <c r="J51" s="56">
        <f t="shared" si="18"/>
        <v>0</v>
      </c>
      <c r="K51" s="55">
        <f t="shared" si="2"/>
        <v>81405152.210000008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57"/>
      <c r="E52" s="57"/>
      <c r="F52" s="55">
        <f>+D52+E52</f>
        <v>0</v>
      </c>
      <c r="G52" s="57"/>
      <c r="H52" s="57"/>
      <c r="I52" s="57"/>
      <c r="J52" s="58"/>
      <c r="K52" s="55">
        <f t="shared" si="2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57"/>
      <c r="E53" s="57"/>
      <c r="F53" s="55">
        <f t="shared" ref="F53:F57" si="19">+D53+E53</f>
        <v>0</v>
      </c>
      <c r="G53" s="57"/>
      <c r="H53" s="57"/>
      <c r="I53" s="57"/>
      <c r="J53" s="58"/>
      <c r="K53" s="55">
        <f t="shared" si="2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57"/>
      <c r="E54" s="57"/>
      <c r="F54" s="55">
        <f t="shared" si="19"/>
        <v>0</v>
      </c>
      <c r="G54" s="57"/>
      <c r="H54" s="57"/>
      <c r="I54" s="57"/>
      <c r="J54" s="58"/>
      <c r="K54" s="55">
        <f t="shared" si="2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57"/>
      <c r="E55" s="57"/>
      <c r="F55" s="55">
        <f t="shared" si="19"/>
        <v>0</v>
      </c>
      <c r="G55" s="57"/>
      <c r="H55" s="57"/>
      <c r="I55" s="57"/>
      <c r="J55" s="58"/>
      <c r="K55" s="55">
        <f t="shared" si="2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57"/>
      <c r="E56" s="57"/>
      <c r="F56" s="55">
        <f t="shared" si="19"/>
        <v>0</v>
      </c>
      <c r="G56" s="57"/>
      <c r="H56" s="57"/>
      <c r="I56" s="57"/>
      <c r="J56" s="58"/>
      <c r="K56" s="55">
        <f t="shared" si="2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57">
        <v>38990316</v>
      </c>
      <c r="E57" s="57">
        <v>42414836.210000001</v>
      </c>
      <c r="F57" s="55">
        <f t="shared" si="19"/>
        <v>81405152.210000008</v>
      </c>
      <c r="G57" s="57">
        <v>0</v>
      </c>
      <c r="H57" s="57">
        <v>0</v>
      </c>
      <c r="I57" s="57">
        <v>0</v>
      </c>
      <c r="J57" s="58">
        <v>0</v>
      </c>
      <c r="K57" s="55">
        <f t="shared" si="2"/>
        <v>81405152.210000008</v>
      </c>
    </row>
    <row r="58" spans="1:11" ht="15" customHeight="1" x14ac:dyDescent="0.2">
      <c r="A58" s="35"/>
      <c r="B58" s="21" t="s">
        <v>106</v>
      </c>
      <c r="C58" s="22" t="s">
        <v>107</v>
      </c>
      <c r="D58" s="55">
        <f>+D59</f>
        <v>0</v>
      </c>
      <c r="E58" s="55">
        <f t="shared" ref="E58:J58" si="20">+E59</f>
        <v>0</v>
      </c>
      <c r="F58" s="55">
        <f t="shared" si="20"/>
        <v>0</v>
      </c>
      <c r="G58" s="55">
        <f t="shared" si="20"/>
        <v>0</v>
      </c>
      <c r="H58" s="55">
        <f t="shared" si="20"/>
        <v>0</v>
      </c>
      <c r="I58" s="55">
        <v>0</v>
      </c>
      <c r="J58" s="56">
        <f t="shared" si="20"/>
        <v>0</v>
      </c>
      <c r="K58" s="55">
        <f t="shared" si="2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51"/>
      <c r="E59" s="51"/>
      <c r="F59" s="49">
        <f>+D59+E59</f>
        <v>0</v>
      </c>
      <c r="G59" s="51"/>
      <c r="H59" s="51"/>
      <c r="I59" s="51"/>
      <c r="J59" s="52"/>
      <c r="K59" s="49">
        <f t="shared" si="2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47">
        <f>SUM(D61:D63)</f>
        <v>0</v>
      </c>
      <c r="E60" s="47">
        <f t="shared" ref="E60:J60" si="21">SUM(E61:E63)</f>
        <v>0</v>
      </c>
      <c r="F60" s="47">
        <f t="shared" si="21"/>
        <v>0</v>
      </c>
      <c r="G60" s="47">
        <f t="shared" si="21"/>
        <v>0</v>
      </c>
      <c r="H60" s="47">
        <f t="shared" si="21"/>
        <v>0</v>
      </c>
      <c r="I60" s="47">
        <v>0</v>
      </c>
      <c r="J60" s="48">
        <f t="shared" si="21"/>
        <v>0</v>
      </c>
      <c r="K60" s="47">
        <f t="shared" si="2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51"/>
      <c r="E61" s="51"/>
      <c r="F61" s="49">
        <f>+D61+E61</f>
        <v>0</v>
      </c>
      <c r="G61" s="51"/>
      <c r="H61" s="51"/>
      <c r="I61" s="51"/>
      <c r="J61" s="52"/>
      <c r="K61" s="49">
        <f t="shared" si="2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51"/>
      <c r="E62" s="51"/>
      <c r="F62" s="49">
        <f t="shared" ref="F62:F63" si="22">+D62+E62</f>
        <v>0</v>
      </c>
      <c r="G62" s="51"/>
      <c r="H62" s="51"/>
      <c r="I62" s="51"/>
      <c r="J62" s="52"/>
      <c r="K62" s="49">
        <f t="shared" si="2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51"/>
      <c r="E63" s="51"/>
      <c r="F63" s="49">
        <f t="shared" si="22"/>
        <v>0</v>
      </c>
      <c r="G63" s="51"/>
      <c r="H63" s="51"/>
      <c r="I63" s="51"/>
      <c r="J63" s="52"/>
      <c r="K63" s="49">
        <f t="shared" si="2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53"/>
      <c r="E64" s="53"/>
      <c r="F64" s="47">
        <f>+D64+E64</f>
        <v>0</v>
      </c>
      <c r="G64" s="53"/>
      <c r="H64" s="53"/>
      <c r="I64" s="53"/>
      <c r="J64" s="54"/>
      <c r="K64" s="47">
        <f t="shared" si="2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53"/>
      <c r="E65" s="53"/>
      <c r="F65" s="47">
        <f>+D65+E65</f>
        <v>0</v>
      </c>
      <c r="G65" s="53"/>
      <c r="H65" s="53"/>
      <c r="I65" s="53"/>
      <c r="J65" s="54"/>
      <c r="K65" s="47">
        <f t="shared" si="2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47">
        <f>SUM(D67:D70)</f>
        <v>0</v>
      </c>
      <c r="E66" s="47">
        <f t="shared" ref="E66:J66" si="23">SUM(E67:E70)</f>
        <v>0</v>
      </c>
      <c r="F66" s="47">
        <f t="shared" si="23"/>
        <v>0</v>
      </c>
      <c r="G66" s="47">
        <f t="shared" si="23"/>
        <v>0</v>
      </c>
      <c r="H66" s="47">
        <f t="shared" si="23"/>
        <v>0</v>
      </c>
      <c r="I66" s="47">
        <v>0</v>
      </c>
      <c r="J66" s="48">
        <f t="shared" si="23"/>
        <v>0</v>
      </c>
      <c r="K66" s="47">
        <f t="shared" si="2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51"/>
      <c r="E67" s="51"/>
      <c r="F67" s="49">
        <f>+D67+E67</f>
        <v>0</v>
      </c>
      <c r="G67" s="51"/>
      <c r="H67" s="51"/>
      <c r="I67" s="51"/>
      <c r="J67" s="52"/>
      <c r="K67" s="49">
        <f t="shared" si="2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51"/>
      <c r="E68" s="51"/>
      <c r="F68" s="49">
        <f t="shared" ref="F68:F70" si="24">+D68+E68</f>
        <v>0</v>
      </c>
      <c r="G68" s="51"/>
      <c r="H68" s="51"/>
      <c r="I68" s="51"/>
      <c r="J68" s="52"/>
      <c r="K68" s="49">
        <f t="shared" si="2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51"/>
      <c r="E69" s="51"/>
      <c r="F69" s="49">
        <f t="shared" si="24"/>
        <v>0</v>
      </c>
      <c r="G69" s="51"/>
      <c r="H69" s="51"/>
      <c r="I69" s="51"/>
      <c r="J69" s="52"/>
      <c r="K69" s="49">
        <f t="shared" si="2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51"/>
      <c r="E70" s="51"/>
      <c r="F70" s="49">
        <f t="shared" si="24"/>
        <v>0</v>
      </c>
      <c r="G70" s="51"/>
      <c r="H70" s="51"/>
      <c r="I70" s="51"/>
      <c r="J70" s="52"/>
      <c r="K70" s="49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43">
        <f>+D72+D73+D92+D100+D104+D116+D135</f>
        <v>8237596</v>
      </c>
      <c r="E71" s="43">
        <f t="shared" ref="E71:J71" si="25">+E72+E73+E92+E100+E104+E116+E135</f>
        <v>94274697.370000005</v>
      </c>
      <c r="F71" s="43">
        <f t="shared" si="25"/>
        <v>102512293.37</v>
      </c>
      <c r="G71" s="43">
        <f t="shared" si="25"/>
        <v>49239161.960000001</v>
      </c>
      <c r="H71" s="43">
        <f t="shared" si="25"/>
        <v>18585519.579999998</v>
      </c>
      <c r="I71" s="43">
        <v>18585519.579999998</v>
      </c>
      <c r="J71" s="46">
        <f t="shared" si="25"/>
        <v>18585519.579999998</v>
      </c>
      <c r="K71" s="43">
        <f t="shared" si="2"/>
        <v>83926773.790000007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53">
        <v>0</v>
      </c>
      <c r="E72" s="53">
        <v>41297767.5</v>
      </c>
      <c r="F72" s="47">
        <f>+D72+E72</f>
        <v>41297767.5</v>
      </c>
      <c r="G72" s="53">
        <v>18823184.98</v>
      </c>
      <c r="H72" s="53">
        <v>5652641.9199999999</v>
      </c>
      <c r="I72" s="53">
        <v>5652641.9199999999</v>
      </c>
      <c r="J72" s="54">
        <v>5652641.9199999999</v>
      </c>
      <c r="K72" s="47">
        <f t="shared" si="2"/>
        <v>35645125.579999998</v>
      </c>
    </row>
    <row r="73" spans="1:11" ht="15" customHeight="1" x14ac:dyDescent="0.2">
      <c r="A73" s="35"/>
      <c r="B73" s="11" t="s">
        <v>135</v>
      </c>
      <c r="C73" s="12" t="s">
        <v>136</v>
      </c>
      <c r="D73" s="47">
        <f>+D74+D78+D83+D86</f>
        <v>8237596</v>
      </c>
      <c r="E73" s="47">
        <f t="shared" ref="E73:J73" si="26">+E74+E78+E83+E86</f>
        <v>52970929.93</v>
      </c>
      <c r="F73" s="47">
        <f t="shared" si="26"/>
        <v>61208525.93</v>
      </c>
      <c r="G73" s="47">
        <f t="shared" si="26"/>
        <v>30415976.98</v>
      </c>
      <c r="H73" s="47">
        <f t="shared" si="26"/>
        <v>12932877.66</v>
      </c>
      <c r="I73" s="47">
        <v>12932877.66</v>
      </c>
      <c r="J73" s="48">
        <f t="shared" si="26"/>
        <v>12932877.66</v>
      </c>
      <c r="K73" s="47">
        <f t="shared" si="2"/>
        <v>48275648.269999996</v>
      </c>
    </row>
    <row r="74" spans="1:11" ht="15" customHeight="1" x14ac:dyDescent="0.2">
      <c r="A74" s="35"/>
      <c r="B74" s="13" t="s">
        <v>137</v>
      </c>
      <c r="C74" s="14" t="s">
        <v>138</v>
      </c>
      <c r="D74" s="49">
        <f>SUM(D75:D77)</f>
        <v>0</v>
      </c>
      <c r="E74" s="49">
        <f t="shared" ref="E74:J74" si="27">SUM(E75:E77)</f>
        <v>0</v>
      </c>
      <c r="F74" s="49">
        <f t="shared" si="27"/>
        <v>0</v>
      </c>
      <c r="G74" s="49">
        <f t="shared" si="27"/>
        <v>0</v>
      </c>
      <c r="H74" s="49">
        <f t="shared" si="27"/>
        <v>0</v>
      </c>
      <c r="I74" s="49">
        <v>0</v>
      </c>
      <c r="J74" s="50">
        <f t="shared" si="27"/>
        <v>0</v>
      </c>
      <c r="K74" s="49">
        <f t="shared" ref="K74:K137" si="2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51"/>
      <c r="E75" s="51"/>
      <c r="F75" s="49">
        <f>+D75+E75</f>
        <v>0</v>
      </c>
      <c r="G75" s="51"/>
      <c r="H75" s="51"/>
      <c r="I75" s="51"/>
      <c r="J75" s="52"/>
      <c r="K75" s="49">
        <f t="shared" si="2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51"/>
      <c r="E76" s="51"/>
      <c r="F76" s="49">
        <f t="shared" ref="F76:F77" si="29">+D76+E76</f>
        <v>0</v>
      </c>
      <c r="G76" s="51"/>
      <c r="H76" s="51"/>
      <c r="I76" s="51"/>
      <c r="J76" s="52"/>
      <c r="K76" s="49">
        <f t="shared" si="2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51"/>
      <c r="E77" s="51"/>
      <c r="F77" s="49">
        <f t="shared" si="29"/>
        <v>0</v>
      </c>
      <c r="G77" s="51"/>
      <c r="H77" s="51"/>
      <c r="I77" s="51"/>
      <c r="J77" s="52"/>
      <c r="K77" s="49">
        <f t="shared" si="2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49">
        <f>SUM(D79:D81)</f>
        <v>8237596</v>
      </c>
      <c r="E78" s="49">
        <f t="shared" ref="E78:J78" si="30">SUM(E79:E81)</f>
        <v>52970929.93</v>
      </c>
      <c r="F78" s="49">
        <f t="shared" si="30"/>
        <v>61208525.93</v>
      </c>
      <c r="G78" s="49">
        <f t="shared" si="30"/>
        <v>30415976.98</v>
      </c>
      <c r="H78" s="49">
        <f t="shared" si="30"/>
        <v>12932877.66</v>
      </c>
      <c r="I78" s="49">
        <v>12932877.66</v>
      </c>
      <c r="J78" s="50">
        <f t="shared" si="30"/>
        <v>12932877.66</v>
      </c>
      <c r="K78" s="49">
        <f t="shared" si="28"/>
        <v>48275648.269999996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51">
        <v>0</v>
      </c>
      <c r="E79" s="51">
        <v>2310000</v>
      </c>
      <c r="F79" s="49">
        <f>+D79+E79</f>
        <v>2310000</v>
      </c>
      <c r="G79" s="51">
        <v>2199800</v>
      </c>
      <c r="H79" s="51">
        <v>0</v>
      </c>
      <c r="I79" s="51">
        <v>0</v>
      </c>
      <c r="J79" s="52">
        <v>0</v>
      </c>
      <c r="K79" s="49">
        <f t="shared" si="28"/>
        <v>2310000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51">
        <v>4504730</v>
      </c>
      <c r="E80" s="51">
        <v>17611416.899999999</v>
      </c>
      <c r="F80" s="49">
        <f t="shared" ref="F80:F82" si="31">+D80+E80</f>
        <v>22116146.899999999</v>
      </c>
      <c r="G80" s="51">
        <v>14646202.460000001</v>
      </c>
      <c r="H80" s="51">
        <v>7553958.2599999998</v>
      </c>
      <c r="I80" s="51">
        <v>7553958.2599999998</v>
      </c>
      <c r="J80" s="52">
        <v>7553958.2599999998</v>
      </c>
      <c r="K80" s="49">
        <f t="shared" si="28"/>
        <v>14562188.639999999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51">
        <v>3732866</v>
      </c>
      <c r="E81" s="51">
        <v>33049513.030000001</v>
      </c>
      <c r="F81" s="49">
        <f t="shared" si="31"/>
        <v>36782379.030000001</v>
      </c>
      <c r="G81" s="51">
        <v>13569974.52</v>
      </c>
      <c r="H81" s="51">
        <v>5378919.4000000004</v>
      </c>
      <c r="I81" s="51">
        <v>5378919.4000000004</v>
      </c>
      <c r="J81" s="52">
        <v>5378919.4000000004</v>
      </c>
      <c r="K81" s="49">
        <f t="shared" si="28"/>
        <v>31403459.630000003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51"/>
      <c r="E82" s="51"/>
      <c r="F82" s="49">
        <f t="shared" si="31"/>
        <v>0</v>
      </c>
      <c r="G82" s="51"/>
      <c r="H82" s="51"/>
      <c r="I82" s="51"/>
      <c r="J82" s="52"/>
      <c r="K82" s="49">
        <f t="shared" si="2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49">
        <f>SUM(D84:D85)</f>
        <v>0</v>
      </c>
      <c r="E83" s="49">
        <f t="shared" ref="E83:J83" si="32">SUM(E84:E85)</f>
        <v>0</v>
      </c>
      <c r="F83" s="49">
        <f t="shared" si="32"/>
        <v>0</v>
      </c>
      <c r="G83" s="49">
        <f t="shared" si="32"/>
        <v>0</v>
      </c>
      <c r="H83" s="49">
        <f t="shared" si="32"/>
        <v>0</v>
      </c>
      <c r="I83" s="49">
        <v>0</v>
      </c>
      <c r="J83" s="50">
        <f t="shared" si="32"/>
        <v>0</v>
      </c>
      <c r="K83" s="49">
        <f t="shared" si="2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51"/>
      <c r="E84" s="51"/>
      <c r="F84" s="49">
        <f>+D84+E84</f>
        <v>0</v>
      </c>
      <c r="G84" s="51"/>
      <c r="H84" s="51"/>
      <c r="I84" s="51"/>
      <c r="J84" s="52"/>
      <c r="K84" s="49">
        <f t="shared" si="2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51"/>
      <c r="E85" s="51"/>
      <c r="F85" s="49">
        <f>+D85+E85</f>
        <v>0</v>
      </c>
      <c r="G85" s="51"/>
      <c r="H85" s="51"/>
      <c r="I85" s="51"/>
      <c r="J85" s="52"/>
      <c r="K85" s="49">
        <f t="shared" si="2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49">
        <f>SUM(D87:D91)</f>
        <v>0</v>
      </c>
      <c r="E86" s="49">
        <f t="shared" ref="E86:J86" si="33">SUM(E87:E91)</f>
        <v>0</v>
      </c>
      <c r="F86" s="49">
        <f t="shared" si="33"/>
        <v>0</v>
      </c>
      <c r="G86" s="49">
        <f t="shared" si="33"/>
        <v>0</v>
      </c>
      <c r="H86" s="49">
        <f t="shared" si="33"/>
        <v>0</v>
      </c>
      <c r="I86" s="49">
        <v>0</v>
      </c>
      <c r="J86" s="50">
        <f t="shared" si="33"/>
        <v>0</v>
      </c>
      <c r="K86" s="49">
        <f t="shared" si="2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51"/>
      <c r="E87" s="51"/>
      <c r="F87" s="49">
        <f t="shared" ref="F87:F91" si="34">+D87+E87</f>
        <v>0</v>
      </c>
      <c r="G87" s="51"/>
      <c r="H87" s="51"/>
      <c r="I87" s="51"/>
      <c r="J87" s="52"/>
      <c r="K87" s="49">
        <f t="shared" si="2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51"/>
      <c r="E88" s="51"/>
      <c r="F88" s="49">
        <f t="shared" si="34"/>
        <v>0</v>
      </c>
      <c r="G88" s="51"/>
      <c r="H88" s="51"/>
      <c r="I88" s="51"/>
      <c r="J88" s="52"/>
      <c r="K88" s="49">
        <f t="shared" si="2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51"/>
      <c r="E89" s="51"/>
      <c r="F89" s="49">
        <f t="shared" si="34"/>
        <v>0</v>
      </c>
      <c r="G89" s="51"/>
      <c r="H89" s="51"/>
      <c r="I89" s="51"/>
      <c r="J89" s="52"/>
      <c r="K89" s="49">
        <f t="shared" si="2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51"/>
      <c r="E90" s="51"/>
      <c r="F90" s="49">
        <f t="shared" si="34"/>
        <v>0</v>
      </c>
      <c r="G90" s="51"/>
      <c r="H90" s="51"/>
      <c r="I90" s="51"/>
      <c r="J90" s="52"/>
      <c r="K90" s="49">
        <f t="shared" si="2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51"/>
      <c r="E91" s="51"/>
      <c r="F91" s="49">
        <f t="shared" si="34"/>
        <v>0</v>
      </c>
      <c r="G91" s="51"/>
      <c r="H91" s="51"/>
      <c r="I91" s="51"/>
      <c r="J91" s="52"/>
      <c r="K91" s="49">
        <f t="shared" si="2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47">
        <f>SUM(D93:D99)</f>
        <v>0</v>
      </c>
      <c r="E92" s="47">
        <f t="shared" ref="E92:J92" si="35">SUM(E93:E99)</f>
        <v>0</v>
      </c>
      <c r="F92" s="47">
        <f t="shared" si="35"/>
        <v>0</v>
      </c>
      <c r="G92" s="47">
        <f t="shared" si="35"/>
        <v>0</v>
      </c>
      <c r="H92" s="47">
        <f t="shared" si="35"/>
        <v>0</v>
      </c>
      <c r="I92" s="47">
        <v>0</v>
      </c>
      <c r="J92" s="48">
        <f t="shared" si="35"/>
        <v>0</v>
      </c>
      <c r="K92" s="47">
        <f t="shared" si="2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51"/>
      <c r="E93" s="51"/>
      <c r="F93" s="49">
        <f t="shared" ref="F93:F99" si="36">+D93+E93</f>
        <v>0</v>
      </c>
      <c r="G93" s="51"/>
      <c r="H93" s="51"/>
      <c r="I93" s="51"/>
      <c r="J93" s="52"/>
      <c r="K93" s="49">
        <f t="shared" si="2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51"/>
      <c r="E94" s="51"/>
      <c r="F94" s="49">
        <f t="shared" si="36"/>
        <v>0</v>
      </c>
      <c r="G94" s="51"/>
      <c r="H94" s="51"/>
      <c r="I94" s="51"/>
      <c r="J94" s="52"/>
      <c r="K94" s="49">
        <f t="shared" si="2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51"/>
      <c r="E95" s="51"/>
      <c r="F95" s="49">
        <f t="shared" si="36"/>
        <v>0</v>
      </c>
      <c r="G95" s="51"/>
      <c r="H95" s="51"/>
      <c r="I95" s="51"/>
      <c r="J95" s="52"/>
      <c r="K95" s="49">
        <f t="shared" si="2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51"/>
      <c r="E96" s="51"/>
      <c r="F96" s="49">
        <f t="shared" si="36"/>
        <v>0</v>
      </c>
      <c r="G96" s="51"/>
      <c r="H96" s="51"/>
      <c r="I96" s="51"/>
      <c r="J96" s="52"/>
      <c r="K96" s="49">
        <f t="shared" si="2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51"/>
      <c r="E97" s="51"/>
      <c r="F97" s="49">
        <f t="shared" si="36"/>
        <v>0</v>
      </c>
      <c r="G97" s="51"/>
      <c r="H97" s="51"/>
      <c r="I97" s="51"/>
      <c r="J97" s="52"/>
      <c r="K97" s="49">
        <f t="shared" si="2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51"/>
      <c r="E98" s="51"/>
      <c r="F98" s="49">
        <f t="shared" si="36"/>
        <v>0</v>
      </c>
      <c r="G98" s="51"/>
      <c r="H98" s="51"/>
      <c r="I98" s="51"/>
      <c r="J98" s="52"/>
      <c r="K98" s="49">
        <f t="shared" si="2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51"/>
      <c r="E99" s="51"/>
      <c r="F99" s="49">
        <f t="shared" si="36"/>
        <v>0</v>
      </c>
      <c r="G99" s="51"/>
      <c r="H99" s="51"/>
      <c r="I99" s="51"/>
      <c r="J99" s="52"/>
      <c r="K99" s="49">
        <f t="shared" si="2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47">
        <f>SUM(D101:D103)</f>
        <v>0</v>
      </c>
      <c r="E100" s="47">
        <f t="shared" ref="E100:J100" si="37">SUM(E101:E103)</f>
        <v>5999.94</v>
      </c>
      <c r="F100" s="47">
        <f t="shared" si="37"/>
        <v>5999.94</v>
      </c>
      <c r="G100" s="47">
        <f t="shared" si="37"/>
        <v>0</v>
      </c>
      <c r="H100" s="47">
        <f t="shared" si="37"/>
        <v>0</v>
      </c>
      <c r="I100" s="47">
        <v>0</v>
      </c>
      <c r="J100" s="48">
        <f t="shared" si="37"/>
        <v>0</v>
      </c>
      <c r="K100" s="47">
        <f t="shared" si="28"/>
        <v>5999.94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51"/>
      <c r="E101" s="51"/>
      <c r="F101" s="49">
        <f t="shared" ref="F101:F103" si="38">+D101+E101</f>
        <v>0</v>
      </c>
      <c r="G101" s="51"/>
      <c r="H101" s="51"/>
      <c r="I101" s="51"/>
      <c r="J101" s="52"/>
      <c r="K101" s="49">
        <f t="shared" si="2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51">
        <v>0</v>
      </c>
      <c r="E102" s="51">
        <v>5999.94</v>
      </c>
      <c r="F102" s="49">
        <f t="shared" si="38"/>
        <v>5999.94</v>
      </c>
      <c r="G102" s="51">
        <v>0</v>
      </c>
      <c r="H102" s="51">
        <v>0</v>
      </c>
      <c r="I102" s="51">
        <v>0</v>
      </c>
      <c r="J102" s="52">
        <v>0</v>
      </c>
      <c r="K102" s="49">
        <f t="shared" si="28"/>
        <v>5999.94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51"/>
      <c r="E103" s="51"/>
      <c r="F103" s="49">
        <f t="shared" si="38"/>
        <v>0</v>
      </c>
      <c r="G103" s="51"/>
      <c r="H103" s="51"/>
      <c r="I103" s="51"/>
      <c r="J103" s="52"/>
      <c r="K103" s="49">
        <f t="shared" si="2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47">
        <f>+D105+D111</f>
        <v>0</v>
      </c>
      <c r="E104" s="47">
        <f t="shared" ref="E104:J104" si="39">+E105+E111</f>
        <v>0</v>
      </c>
      <c r="F104" s="47">
        <f t="shared" si="39"/>
        <v>0</v>
      </c>
      <c r="G104" s="47">
        <f t="shared" si="39"/>
        <v>0</v>
      </c>
      <c r="H104" s="47">
        <f t="shared" si="39"/>
        <v>0</v>
      </c>
      <c r="I104" s="47">
        <v>0</v>
      </c>
      <c r="J104" s="48">
        <f t="shared" si="39"/>
        <v>0</v>
      </c>
      <c r="K104" s="47">
        <f t="shared" si="2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55">
        <f>SUM(D106:D110)</f>
        <v>0</v>
      </c>
      <c r="E105" s="55">
        <f t="shared" ref="E105:J105" si="40">SUM(E106:E110)</f>
        <v>0</v>
      </c>
      <c r="F105" s="55">
        <f t="shared" si="40"/>
        <v>0</v>
      </c>
      <c r="G105" s="55">
        <f t="shared" si="40"/>
        <v>0</v>
      </c>
      <c r="H105" s="55">
        <f t="shared" si="40"/>
        <v>0</v>
      </c>
      <c r="I105" s="55">
        <v>0</v>
      </c>
      <c r="J105" s="56">
        <f t="shared" si="40"/>
        <v>0</v>
      </c>
      <c r="K105" s="55">
        <f t="shared" si="2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51"/>
      <c r="E106" s="51"/>
      <c r="F106" s="49">
        <f t="shared" ref="F106:F110" si="41">+D106+E106</f>
        <v>0</v>
      </c>
      <c r="G106" s="51"/>
      <c r="H106" s="51"/>
      <c r="I106" s="51"/>
      <c r="J106" s="52"/>
      <c r="K106" s="49">
        <f t="shared" si="2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51"/>
      <c r="E107" s="51"/>
      <c r="F107" s="49">
        <f t="shared" si="41"/>
        <v>0</v>
      </c>
      <c r="G107" s="51"/>
      <c r="H107" s="51"/>
      <c r="I107" s="51"/>
      <c r="J107" s="52"/>
      <c r="K107" s="49">
        <f t="shared" si="2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51"/>
      <c r="E108" s="51"/>
      <c r="F108" s="49">
        <f t="shared" si="41"/>
        <v>0</v>
      </c>
      <c r="G108" s="51"/>
      <c r="H108" s="51"/>
      <c r="I108" s="51"/>
      <c r="J108" s="52"/>
      <c r="K108" s="49">
        <f t="shared" si="2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51"/>
      <c r="E109" s="51"/>
      <c r="F109" s="49">
        <f t="shared" si="41"/>
        <v>0</v>
      </c>
      <c r="G109" s="51"/>
      <c r="H109" s="51"/>
      <c r="I109" s="51"/>
      <c r="J109" s="52"/>
      <c r="K109" s="49">
        <f t="shared" si="2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51"/>
      <c r="E110" s="51"/>
      <c r="F110" s="49">
        <f t="shared" si="41"/>
        <v>0</v>
      </c>
      <c r="G110" s="51"/>
      <c r="H110" s="51"/>
      <c r="I110" s="51"/>
      <c r="J110" s="52"/>
      <c r="K110" s="49">
        <f t="shared" si="2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55"/>
      <c r="E111" s="55"/>
      <c r="F111" s="55">
        <f>D111+E111</f>
        <v>0</v>
      </c>
      <c r="G111" s="55"/>
      <c r="H111" s="55"/>
      <c r="I111" s="55"/>
      <c r="J111" s="56"/>
      <c r="K111" s="55">
        <f t="shared" si="2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51"/>
      <c r="E112" s="51"/>
      <c r="F112" s="49">
        <f t="shared" ref="F112:F115" si="42">+D112+E112</f>
        <v>0</v>
      </c>
      <c r="G112" s="51"/>
      <c r="H112" s="51"/>
      <c r="I112" s="51"/>
      <c r="J112" s="52"/>
      <c r="K112" s="49">
        <f t="shared" si="2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51"/>
      <c r="E113" s="51"/>
      <c r="F113" s="49">
        <f t="shared" si="42"/>
        <v>0</v>
      </c>
      <c r="G113" s="51"/>
      <c r="H113" s="51"/>
      <c r="I113" s="51"/>
      <c r="J113" s="52"/>
      <c r="K113" s="49">
        <f t="shared" si="2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51"/>
      <c r="E114" s="51"/>
      <c r="F114" s="49">
        <f t="shared" si="42"/>
        <v>0</v>
      </c>
      <c r="G114" s="51"/>
      <c r="H114" s="51"/>
      <c r="I114" s="51"/>
      <c r="J114" s="52"/>
      <c r="K114" s="49">
        <f t="shared" si="2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51"/>
      <c r="E115" s="51"/>
      <c r="F115" s="49">
        <f t="shared" si="42"/>
        <v>0</v>
      </c>
      <c r="G115" s="51"/>
      <c r="H115" s="51"/>
      <c r="I115" s="51"/>
      <c r="J115" s="52"/>
      <c r="K115" s="49">
        <f t="shared" si="2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47">
        <f>+D117+D122+D131</f>
        <v>0</v>
      </c>
      <c r="E116" s="47">
        <f t="shared" ref="E116:J116" si="43">+E117+E122+E131</f>
        <v>0</v>
      </c>
      <c r="F116" s="47">
        <f t="shared" si="43"/>
        <v>0</v>
      </c>
      <c r="G116" s="47">
        <f t="shared" si="43"/>
        <v>0</v>
      </c>
      <c r="H116" s="47">
        <f t="shared" si="43"/>
        <v>0</v>
      </c>
      <c r="I116" s="47">
        <v>0</v>
      </c>
      <c r="J116" s="48">
        <f t="shared" si="43"/>
        <v>0</v>
      </c>
      <c r="K116" s="47">
        <f t="shared" si="2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55">
        <f>SUM(D118:D121)</f>
        <v>0</v>
      </c>
      <c r="E117" s="55">
        <f t="shared" ref="E117:J117" si="44">SUM(E118:E121)</f>
        <v>0</v>
      </c>
      <c r="F117" s="55">
        <f t="shared" si="44"/>
        <v>0</v>
      </c>
      <c r="G117" s="55">
        <f t="shared" si="44"/>
        <v>0</v>
      </c>
      <c r="H117" s="55">
        <f t="shared" si="44"/>
        <v>0</v>
      </c>
      <c r="I117" s="55">
        <v>0</v>
      </c>
      <c r="J117" s="56">
        <f t="shared" si="44"/>
        <v>0</v>
      </c>
      <c r="K117" s="55">
        <f t="shared" si="2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51"/>
      <c r="E118" s="51"/>
      <c r="F118" s="49">
        <f t="shared" ref="F118:F121" si="45">+D118+E118</f>
        <v>0</v>
      </c>
      <c r="G118" s="51"/>
      <c r="H118" s="51"/>
      <c r="I118" s="51"/>
      <c r="J118" s="52"/>
      <c r="K118" s="49">
        <f t="shared" si="2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51"/>
      <c r="E119" s="51"/>
      <c r="F119" s="49">
        <f t="shared" si="45"/>
        <v>0</v>
      </c>
      <c r="G119" s="51"/>
      <c r="H119" s="51"/>
      <c r="I119" s="51"/>
      <c r="J119" s="52"/>
      <c r="K119" s="49">
        <f t="shared" si="2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51"/>
      <c r="E120" s="51"/>
      <c r="F120" s="49">
        <f t="shared" si="45"/>
        <v>0</v>
      </c>
      <c r="G120" s="51"/>
      <c r="H120" s="51"/>
      <c r="I120" s="51"/>
      <c r="J120" s="52"/>
      <c r="K120" s="49">
        <f t="shared" si="2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51"/>
      <c r="E121" s="51"/>
      <c r="F121" s="49">
        <f t="shared" si="45"/>
        <v>0</v>
      </c>
      <c r="G121" s="51"/>
      <c r="H121" s="51"/>
      <c r="I121" s="51"/>
      <c r="J121" s="52"/>
      <c r="K121" s="49">
        <f t="shared" si="2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49">
        <f>+D123+D127+D129</f>
        <v>0</v>
      </c>
      <c r="E122" s="49">
        <f t="shared" ref="E122:J122" si="46">+E123+E127+E129</f>
        <v>0</v>
      </c>
      <c r="F122" s="49">
        <f t="shared" si="46"/>
        <v>0</v>
      </c>
      <c r="G122" s="49">
        <f t="shared" si="46"/>
        <v>0</v>
      </c>
      <c r="H122" s="49">
        <f t="shared" si="46"/>
        <v>0</v>
      </c>
      <c r="I122" s="49">
        <v>0</v>
      </c>
      <c r="J122" s="50">
        <f t="shared" si="46"/>
        <v>0</v>
      </c>
      <c r="K122" s="49">
        <f t="shared" si="2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55">
        <f>SUM(D124:D126)</f>
        <v>0</v>
      </c>
      <c r="E123" s="55">
        <f t="shared" ref="E123:J123" si="47">SUM(E124:E126)</f>
        <v>0</v>
      </c>
      <c r="F123" s="55">
        <f t="shared" si="47"/>
        <v>0</v>
      </c>
      <c r="G123" s="55">
        <f t="shared" si="47"/>
        <v>0</v>
      </c>
      <c r="H123" s="55">
        <f t="shared" si="47"/>
        <v>0</v>
      </c>
      <c r="I123" s="55">
        <v>0</v>
      </c>
      <c r="J123" s="56">
        <f t="shared" si="47"/>
        <v>0</v>
      </c>
      <c r="K123" s="55">
        <f t="shared" si="2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51"/>
      <c r="E124" s="51"/>
      <c r="F124" s="49">
        <f t="shared" ref="F124:F126" si="48">+D124+E124</f>
        <v>0</v>
      </c>
      <c r="G124" s="51"/>
      <c r="H124" s="51"/>
      <c r="I124" s="51"/>
      <c r="J124" s="52"/>
      <c r="K124" s="49">
        <f t="shared" si="2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51"/>
      <c r="E125" s="51"/>
      <c r="F125" s="49">
        <f t="shared" si="48"/>
        <v>0</v>
      </c>
      <c r="G125" s="51"/>
      <c r="H125" s="51"/>
      <c r="I125" s="51"/>
      <c r="J125" s="52"/>
      <c r="K125" s="49">
        <f t="shared" si="2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51"/>
      <c r="E126" s="51"/>
      <c r="F126" s="49">
        <f t="shared" si="48"/>
        <v>0</v>
      </c>
      <c r="G126" s="51"/>
      <c r="H126" s="51"/>
      <c r="I126" s="51"/>
      <c r="J126" s="52"/>
      <c r="K126" s="49">
        <f t="shared" si="2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55">
        <f>+D128</f>
        <v>0</v>
      </c>
      <c r="E127" s="55">
        <f t="shared" ref="E127:J127" si="49">+E128</f>
        <v>0</v>
      </c>
      <c r="F127" s="55">
        <f t="shared" si="49"/>
        <v>0</v>
      </c>
      <c r="G127" s="55">
        <f t="shared" si="49"/>
        <v>0</v>
      </c>
      <c r="H127" s="55">
        <f t="shared" si="49"/>
        <v>0</v>
      </c>
      <c r="I127" s="55">
        <v>0</v>
      </c>
      <c r="J127" s="56">
        <f t="shared" si="49"/>
        <v>0</v>
      </c>
      <c r="K127" s="55">
        <f t="shared" si="2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59"/>
      <c r="E128" s="60"/>
      <c r="F128" s="49">
        <f>+D128+E128</f>
        <v>0</v>
      </c>
      <c r="G128" s="60"/>
      <c r="H128" s="59"/>
      <c r="I128" s="60"/>
      <c r="J128" s="61"/>
      <c r="K128" s="62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55">
        <f>+D130</f>
        <v>0</v>
      </c>
      <c r="E129" s="55">
        <f t="shared" ref="E129:J129" si="50">+E130</f>
        <v>0</v>
      </c>
      <c r="F129" s="55">
        <f t="shared" si="50"/>
        <v>0</v>
      </c>
      <c r="G129" s="55">
        <f t="shared" si="50"/>
        <v>0</v>
      </c>
      <c r="H129" s="55">
        <f t="shared" si="50"/>
        <v>0</v>
      </c>
      <c r="I129" s="55">
        <v>0</v>
      </c>
      <c r="J129" s="56">
        <f t="shared" si="50"/>
        <v>0</v>
      </c>
      <c r="K129" s="55">
        <f t="shared" si="2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51"/>
      <c r="E130" s="51"/>
      <c r="F130" s="49">
        <f>+D130+E130</f>
        <v>0</v>
      </c>
      <c r="G130" s="51"/>
      <c r="H130" s="51"/>
      <c r="I130" s="51"/>
      <c r="J130" s="52"/>
      <c r="K130" s="49">
        <f t="shared" si="2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55">
        <f>SUM(D132:D134)</f>
        <v>0</v>
      </c>
      <c r="E131" s="55">
        <f t="shared" ref="E131:J131" si="51">SUM(E132:E134)</f>
        <v>0</v>
      </c>
      <c r="F131" s="55">
        <f t="shared" si="51"/>
        <v>0</v>
      </c>
      <c r="G131" s="55">
        <f t="shared" si="51"/>
        <v>0</v>
      </c>
      <c r="H131" s="55">
        <f t="shared" si="51"/>
        <v>0</v>
      </c>
      <c r="I131" s="55">
        <v>0</v>
      </c>
      <c r="J131" s="56">
        <f t="shared" si="51"/>
        <v>0</v>
      </c>
      <c r="K131" s="55">
        <f t="shared" si="2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51"/>
      <c r="E132" s="51"/>
      <c r="F132" s="49">
        <f t="shared" ref="F132:F134" si="52">+D132+E132</f>
        <v>0</v>
      </c>
      <c r="G132" s="51"/>
      <c r="H132" s="51"/>
      <c r="I132" s="51"/>
      <c r="J132" s="52"/>
      <c r="K132" s="49">
        <f t="shared" si="2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51"/>
      <c r="E133" s="51"/>
      <c r="F133" s="49">
        <f t="shared" si="52"/>
        <v>0</v>
      </c>
      <c r="G133" s="51"/>
      <c r="H133" s="51"/>
      <c r="I133" s="51"/>
      <c r="J133" s="52"/>
      <c r="K133" s="49">
        <f t="shared" si="2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51"/>
      <c r="E134" s="51"/>
      <c r="F134" s="49">
        <f t="shared" si="52"/>
        <v>0</v>
      </c>
      <c r="G134" s="51"/>
      <c r="H134" s="51"/>
      <c r="I134" s="51"/>
      <c r="J134" s="52"/>
      <c r="K134" s="49">
        <f t="shared" si="2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47">
        <f>+D136+D141+D142+D143+D148</f>
        <v>0</v>
      </c>
      <c r="E135" s="47">
        <f t="shared" ref="E135:J135" si="53">+E136+E141+E142+E143+E148</f>
        <v>0</v>
      </c>
      <c r="F135" s="47">
        <f t="shared" si="53"/>
        <v>0</v>
      </c>
      <c r="G135" s="47">
        <f t="shared" si="53"/>
        <v>0</v>
      </c>
      <c r="H135" s="47">
        <f t="shared" si="53"/>
        <v>0</v>
      </c>
      <c r="I135" s="47">
        <v>0</v>
      </c>
      <c r="J135" s="48">
        <f t="shared" si="53"/>
        <v>0</v>
      </c>
      <c r="K135" s="47">
        <f t="shared" si="2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49">
        <f>+D137+D140</f>
        <v>0</v>
      </c>
      <c r="E136" s="49">
        <f t="shared" ref="E136:J136" si="54">+E137+E140</f>
        <v>0</v>
      </c>
      <c r="F136" s="49">
        <f t="shared" si="54"/>
        <v>0</v>
      </c>
      <c r="G136" s="49">
        <f t="shared" si="54"/>
        <v>0</v>
      </c>
      <c r="H136" s="49">
        <f t="shared" si="54"/>
        <v>0</v>
      </c>
      <c r="I136" s="49">
        <v>0</v>
      </c>
      <c r="J136" s="50">
        <f t="shared" si="54"/>
        <v>0</v>
      </c>
      <c r="K136" s="49">
        <f t="shared" si="2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55">
        <f>+D138+D139</f>
        <v>0</v>
      </c>
      <c r="E137" s="55">
        <f t="shared" ref="E137:J137" si="55">+E138+E139</f>
        <v>0</v>
      </c>
      <c r="F137" s="55">
        <f>+F138+F139</f>
        <v>0</v>
      </c>
      <c r="G137" s="55">
        <f t="shared" si="55"/>
        <v>0</v>
      </c>
      <c r="H137" s="55">
        <f t="shared" si="55"/>
        <v>0</v>
      </c>
      <c r="I137" s="55">
        <v>0</v>
      </c>
      <c r="J137" s="56">
        <f t="shared" si="55"/>
        <v>0</v>
      </c>
      <c r="K137" s="55">
        <f t="shared" si="2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51"/>
      <c r="E138" s="51"/>
      <c r="F138" s="49">
        <f t="shared" ref="F138:F142" si="56">+D138+E138</f>
        <v>0</v>
      </c>
      <c r="G138" s="51"/>
      <c r="H138" s="51"/>
      <c r="I138" s="51"/>
      <c r="J138" s="52"/>
      <c r="K138" s="49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51"/>
      <c r="E139" s="51"/>
      <c r="F139" s="49">
        <f t="shared" si="56"/>
        <v>0</v>
      </c>
      <c r="G139" s="51"/>
      <c r="H139" s="51"/>
      <c r="I139" s="51"/>
      <c r="J139" s="52"/>
      <c r="K139" s="49">
        <f t="shared" si="57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49"/>
      <c r="E140" s="49"/>
      <c r="F140" s="49">
        <f t="shared" si="56"/>
        <v>0</v>
      </c>
      <c r="G140" s="49"/>
      <c r="H140" s="49"/>
      <c r="I140" s="49"/>
      <c r="J140" s="50"/>
      <c r="K140" s="49">
        <f t="shared" si="57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55"/>
      <c r="E141" s="55"/>
      <c r="F141" s="49">
        <f t="shared" si="56"/>
        <v>0</v>
      </c>
      <c r="G141" s="55"/>
      <c r="H141" s="55"/>
      <c r="I141" s="55"/>
      <c r="J141" s="56"/>
      <c r="K141" s="55">
        <f t="shared" si="57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55"/>
      <c r="E142" s="55"/>
      <c r="F142" s="49">
        <f t="shared" si="56"/>
        <v>0</v>
      </c>
      <c r="G142" s="55"/>
      <c r="H142" s="55"/>
      <c r="I142" s="55"/>
      <c r="J142" s="56"/>
      <c r="K142" s="55">
        <f t="shared" si="57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49">
        <f>+D144+D147</f>
        <v>0</v>
      </c>
      <c r="E143" s="49">
        <f t="shared" ref="E143:J143" si="58">+E144+E147</f>
        <v>0</v>
      </c>
      <c r="F143" s="49">
        <f t="shared" si="58"/>
        <v>0</v>
      </c>
      <c r="G143" s="49">
        <f t="shared" si="58"/>
        <v>0</v>
      </c>
      <c r="H143" s="49">
        <f t="shared" si="58"/>
        <v>0</v>
      </c>
      <c r="I143" s="49">
        <v>0</v>
      </c>
      <c r="J143" s="50">
        <f t="shared" si="58"/>
        <v>0</v>
      </c>
      <c r="K143" s="49">
        <f t="shared" si="57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55">
        <f>+D145+D146</f>
        <v>0</v>
      </c>
      <c r="E144" s="55">
        <f t="shared" ref="E144:J144" si="59">+E145+E146</f>
        <v>0</v>
      </c>
      <c r="F144" s="55">
        <f t="shared" si="59"/>
        <v>0</v>
      </c>
      <c r="G144" s="55">
        <f t="shared" si="59"/>
        <v>0</v>
      </c>
      <c r="H144" s="55">
        <f t="shared" si="59"/>
        <v>0</v>
      </c>
      <c r="I144" s="55">
        <v>0</v>
      </c>
      <c r="J144" s="56">
        <f t="shared" si="59"/>
        <v>0</v>
      </c>
      <c r="K144" s="55">
        <f t="shared" si="57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51"/>
      <c r="E145" s="51"/>
      <c r="F145" s="49">
        <f t="shared" ref="F145:F147" si="60">+D145+E145</f>
        <v>0</v>
      </c>
      <c r="G145" s="51"/>
      <c r="H145" s="51"/>
      <c r="I145" s="51"/>
      <c r="J145" s="52"/>
      <c r="K145" s="49">
        <f t="shared" si="57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51"/>
      <c r="E146" s="51"/>
      <c r="F146" s="49">
        <f t="shared" si="60"/>
        <v>0</v>
      </c>
      <c r="G146" s="51"/>
      <c r="H146" s="51"/>
      <c r="I146" s="51"/>
      <c r="J146" s="52"/>
      <c r="K146" s="49">
        <f t="shared" si="57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49"/>
      <c r="E147" s="49"/>
      <c r="F147" s="49">
        <f t="shared" si="60"/>
        <v>0</v>
      </c>
      <c r="G147" s="49"/>
      <c r="H147" s="49"/>
      <c r="I147" s="49"/>
      <c r="J147" s="50"/>
      <c r="K147" s="49">
        <f t="shared" si="57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55">
        <f>+D149</f>
        <v>0</v>
      </c>
      <c r="E148" s="55">
        <f t="shared" ref="E148:J148" si="61">+E149</f>
        <v>0</v>
      </c>
      <c r="F148" s="55">
        <f t="shared" si="61"/>
        <v>0</v>
      </c>
      <c r="G148" s="55">
        <f t="shared" si="61"/>
        <v>0</v>
      </c>
      <c r="H148" s="55">
        <f t="shared" si="61"/>
        <v>0</v>
      </c>
      <c r="I148" s="55">
        <v>0</v>
      </c>
      <c r="J148" s="56">
        <f t="shared" si="61"/>
        <v>0</v>
      </c>
      <c r="K148" s="55">
        <f t="shared" si="57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51"/>
      <c r="E149" s="51"/>
      <c r="F149" s="49">
        <f t="shared" ref="F149" si="62">+D149+E149</f>
        <v>0</v>
      </c>
      <c r="G149" s="51"/>
      <c r="H149" s="51"/>
      <c r="I149" s="51"/>
      <c r="J149" s="52"/>
      <c r="K149" s="49">
        <f t="shared" si="57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43">
        <f>+D151+D245+D339</f>
        <v>0</v>
      </c>
      <c r="E150" s="43">
        <f t="shared" ref="E150:J150" si="63">+E151+E245+E339</f>
        <v>0</v>
      </c>
      <c r="F150" s="43">
        <f t="shared" si="63"/>
        <v>0</v>
      </c>
      <c r="G150" s="43">
        <f t="shared" si="63"/>
        <v>0</v>
      </c>
      <c r="H150" s="43">
        <f t="shared" si="63"/>
        <v>0</v>
      </c>
      <c r="I150" s="43">
        <v>0</v>
      </c>
      <c r="J150" s="46">
        <f t="shared" si="63"/>
        <v>0</v>
      </c>
      <c r="K150" s="43">
        <f t="shared" si="57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43">
        <f>+D152+D197+D244</f>
        <v>0</v>
      </c>
      <c r="E151" s="43">
        <f t="shared" ref="E151:J151" si="64">+E152+E197+E244</f>
        <v>0</v>
      </c>
      <c r="F151" s="43">
        <f t="shared" si="64"/>
        <v>0</v>
      </c>
      <c r="G151" s="43">
        <f t="shared" si="64"/>
        <v>0</v>
      </c>
      <c r="H151" s="43">
        <f t="shared" si="64"/>
        <v>0</v>
      </c>
      <c r="I151" s="43">
        <v>0</v>
      </c>
      <c r="J151" s="46">
        <f t="shared" si="64"/>
        <v>0</v>
      </c>
      <c r="K151" s="43">
        <f t="shared" si="57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47">
        <f>+D153+D181</f>
        <v>0</v>
      </c>
      <c r="E152" s="47">
        <f t="shared" ref="E152:J152" si="65">+E153+E181</f>
        <v>0</v>
      </c>
      <c r="F152" s="47">
        <f t="shared" si="65"/>
        <v>0</v>
      </c>
      <c r="G152" s="47">
        <f t="shared" si="65"/>
        <v>0</v>
      </c>
      <c r="H152" s="47">
        <f t="shared" si="65"/>
        <v>0</v>
      </c>
      <c r="I152" s="47">
        <v>0</v>
      </c>
      <c r="J152" s="48">
        <f t="shared" si="65"/>
        <v>0</v>
      </c>
      <c r="K152" s="47">
        <f t="shared" si="57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47">
        <f>+D154+D162+D166+D171+D173+D174</f>
        <v>0</v>
      </c>
      <c r="E153" s="47">
        <f t="shared" ref="E153:J153" si="66">+E154+E162+E166+E171+E173+E174</f>
        <v>0</v>
      </c>
      <c r="F153" s="47">
        <f t="shared" si="66"/>
        <v>0</v>
      </c>
      <c r="G153" s="47">
        <f t="shared" si="66"/>
        <v>0</v>
      </c>
      <c r="H153" s="47">
        <f t="shared" si="66"/>
        <v>0</v>
      </c>
      <c r="I153" s="47">
        <v>0</v>
      </c>
      <c r="J153" s="48">
        <f t="shared" si="66"/>
        <v>0</v>
      </c>
      <c r="K153" s="47">
        <f t="shared" si="57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55">
        <f>SUM(D155:D161)</f>
        <v>0</v>
      </c>
      <c r="E154" s="55">
        <f t="shared" ref="E154:J154" si="67">SUM(E155:E161)</f>
        <v>0</v>
      </c>
      <c r="F154" s="55">
        <f t="shared" si="67"/>
        <v>0</v>
      </c>
      <c r="G154" s="55">
        <f t="shared" si="67"/>
        <v>0</v>
      </c>
      <c r="H154" s="55">
        <f t="shared" si="67"/>
        <v>0</v>
      </c>
      <c r="I154" s="55">
        <v>0</v>
      </c>
      <c r="J154" s="56">
        <f t="shared" si="67"/>
        <v>0</v>
      </c>
      <c r="K154" s="55">
        <f t="shared" si="57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51"/>
      <c r="E155" s="51"/>
      <c r="F155" s="49">
        <f t="shared" ref="F155:F161" si="68">+D155+E155</f>
        <v>0</v>
      </c>
      <c r="G155" s="51"/>
      <c r="H155" s="51"/>
      <c r="I155" s="51"/>
      <c r="J155" s="52"/>
      <c r="K155" s="49">
        <f t="shared" si="57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51"/>
      <c r="E156" s="51"/>
      <c r="F156" s="49">
        <f t="shared" si="68"/>
        <v>0</v>
      </c>
      <c r="G156" s="51"/>
      <c r="H156" s="51"/>
      <c r="I156" s="51"/>
      <c r="J156" s="52"/>
      <c r="K156" s="49">
        <f t="shared" si="57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51"/>
      <c r="E157" s="51"/>
      <c r="F157" s="49">
        <f t="shared" si="68"/>
        <v>0</v>
      </c>
      <c r="G157" s="51"/>
      <c r="H157" s="51"/>
      <c r="I157" s="51"/>
      <c r="J157" s="52"/>
      <c r="K157" s="49">
        <f t="shared" si="57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51"/>
      <c r="E158" s="51"/>
      <c r="F158" s="49">
        <f t="shared" si="68"/>
        <v>0</v>
      </c>
      <c r="G158" s="51"/>
      <c r="H158" s="51"/>
      <c r="I158" s="51"/>
      <c r="J158" s="52"/>
      <c r="K158" s="49">
        <f t="shared" si="57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51"/>
      <c r="E159" s="51"/>
      <c r="F159" s="49">
        <f t="shared" si="68"/>
        <v>0</v>
      </c>
      <c r="G159" s="51"/>
      <c r="H159" s="51"/>
      <c r="I159" s="51"/>
      <c r="J159" s="52"/>
      <c r="K159" s="49">
        <f t="shared" si="57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51"/>
      <c r="E160" s="51"/>
      <c r="F160" s="49">
        <f t="shared" si="68"/>
        <v>0</v>
      </c>
      <c r="G160" s="51"/>
      <c r="H160" s="51"/>
      <c r="I160" s="51"/>
      <c r="J160" s="52"/>
      <c r="K160" s="49">
        <f t="shared" si="57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51"/>
      <c r="E161" s="51"/>
      <c r="F161" s="49">
        <f t="shared" si="68"/>
        <v>0</v>
      </c>
      <c r="G161" s="51"/>
      <c r="H161" s="51"/>
      <c r="I161" s="51"/>
      <c r="J161" s="52"/>
      <c r="K161" s="49">
        <f t="shared" si="57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55">
        <f>SUM(D163:D165)</f>
        <v>0</v>
      </c>
      <c r="E162" s="55">
        <f t="shared" ref="E162:J162" si="69">SUM(E163:E165)</f>
        <v>0</v>
      </c>
      <c r="F162" s="55">
        <f t="shared" si="69"/>
        <v>0</v>
      </c>
      <c r="G162" s="55">
        <f t="shared" si="69"/>
        <v>0</v>
      </c>
      <c r="H162" s="55">
        <f t="shared" si="69"/>
        <v>0</v>
      </c>
      <c r="I162" s="55">
        <v>0</v>
      </c>
      <c r="J162" s="56">
        <f t="shared" si="69"/>
        <v>0</v>
      </c>
      <c r="K162" s="55">
        <f t="shared" si="57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51"/>
      <c r="E163" s="51"/>
      <c r="F163" s="49">
        <f t="shared" ref="F163:F165" si="70">+D163+E163</f>
        <v>0</v>
      </c>
      <c r="G163" s="51"/>
      <c r="H163" s="51"/>
      <c r="I163" s="51"/>
      <c r="J163" s="52"/>
      <c r="K163" s="49">
        <f t="shared" si="57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51"/>
      <c r="E164" s="51"/>
      <c r="F164" s="49">
        <f t="shared" si="70"/>
        <v>0</v>
      </c>
      <c r="G164" s="51"/>
      <c r="H164" s="51"/>
      <c r="I164" s="51"/>
      <c r="J164" s="52"/>
      <c r="K164" s="49">
        <f t="shared" si="57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51"/>
      <c r="E165" s="51"/>
      <c r="F165" s="49">
        <f t="shared" si="70"/>
        <v>0</v>
      </c>
      <c r="G165" s="51"/>
      <c r="H165" s="51"/>
      <c r="I165" s="51"/>
      <c r="J165" s="52"/>
      <c r="K165" s="49">
        <f t="shared" si="57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55">
        <f>SUM(D167:D170)</f>
        <v>0</v>
      </c>
      <c r="E166" s="55">
        <f t="shared" ref="E166:J166" si="71">SUM(E167:E170)</f>
        <v>0</v>
      </c>
      <c r="F166" s="55">
        <f t="shared" si="71"/>
        <v>0</v>
      </c>
      <c r="G166" s="55">
        <f t="shared" si="71"/>
        <v>0</v>
      </c>
      <c r="H166" s="55">
        <f t="shared" si="71"/>
        <v>0</v>
      </c>
      <c r="I166" s="55">
        <v>0</v>
      </c>
      <c r="J166" s="56">
        <f t="shared" si="71"/>
        <v>0</v>
      </c>
      <c r="K166" s="55">
        <f t="shared" si="57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51"/>
      <c r="E167" s="51"/>
      <c r="F167" s="49">
        <f t="shared" ref="F167:F170" si="72">+D167+E167</f>
        <v>0</v>
      </c>
      <c r="G167" s="51"/>
      <c r="H167" s="51"/>
      <c r="I167" s="51"/>
      <c r="J167" s="52"/>
      <c r="K167" s="49">
        <f t="shared" si="57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51"/>
      <c r="E168" s="51"/>
      <c r="F168" s="49">
        <f t="shared" si="72"/>
        <v>0</v>
      </c>
      <c r="G168" s="51"/>
      <c r="H168" s="51"/>
      <c r="I168" s="51"/>
      <c r="J168" s="52"/>
      <c r="K168" s="49">
        <f t="shared" si="57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51"/>
      <c r="E169" s="51"/>
      <c r="F169" s="49">
        <f t="shared" si="72"/>
        <v>0</v>
      </c>
      <c r="G169" s="51"/>
      <c r="H169" s="51"/>
      <c r="I169" s="51"/>
      <c r="J169" s="52"/>
      <c r="K169" s="49">
        <f t="shared" si="57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51"/>
      <c r="E170" s="51"/>
      <c r="F170" s="49">
        <f t="shared" si="72"/>
        <v>0</v>
      </c>
      <c r="G170" s="51"/>
      <c r="H170" s="51"/>
      <c r="I170" s="51"/>
      <c r="J170" s="52"/>
      <c r="K170" s="49">
        <f t="shared" si="57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55">
        <f>+D172</f>
        <v>0</v>
      </c>
      <c r="E171" s="55">
        <f t="shared" ref="E171:J171" si="73">+E172</f>
        <v>0</v>
      </c>
      <c r="F171" s="55">
        <f t="shared" si="73"/>
        <v>0</v>
      </c>
      <c r="G171" s="55">
        <f t="shared" si="73"/>
        <v>0</v>
      </c>
      <c r="H171" s="55">
        <f t="shared" si="73"/>
        <v>0</v>
      </c>
      <c r="I171" s="55">
        <v>0</v>
      </c>
      <c r="J171" s="56">
        <f t="shared" si="73"/>
        <v>0</v>
      </c>
      <c r="K171" s="55">
        <f t="shared" si="57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51"/>
      <c r="E172" s="51"/>
      <c r="F172" s="49">
        <f t="shared" ref="F172:F180" si="74">+D172+E172</f>
        <v>0</v>
      </c>
      <c r="G172" s="51"/>
      <c r="H172" s="51"/>
      <c r="I172" s="51"/>
      <c r="J172" s="52"/>
      <c r="K172" s="49">
        <f t="shared" si="57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49"/>
      <c r="E173" s="49"/>
      <c r="F173" s="49">
        <f t="shared" si="74"/>
        <v>0</v>
      </c>
      <c r="G173" s="49"/>
      <c r="H173" s="49"/>
      <c r="I173" s="49"/>
      <c r="J173" s="50"/>
      <c r="K173" s="49">
        <f t="shared" si="57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55">
        <f>SUM(D175:D180)</f>
        <v>0</v>
      </c>
      <c r="E174" s="55">
        <f t="shared" ref="E174:J174" si="75">SUM(E175:E180)</f>
        <v>0</v>
      </c>
      <c r="F174" s="55">
        <f t="shared" si="75"/>
        <v>0</v>
      </c>
      <c r="G174" s="55">
        <f t="shared" si="75"/>
        <v>0</v>
      </c>
      <c r="H174" s="55">
        <f t="shared" si="75"/>
        <v>0</v>
      </c>
      <c r="I174" s="55">
        <v>0</v>
      </c>
      <c r="J174" s="56">
        <f t="shared" si="75"/>
        <v>0</v>
      </c>
      <c r="K174" s="55">
        <f t="shared" si="57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51"/>
      <c r="E175" s="51"/>
      <c r="F175" s="49">
        <f t="shared" si="74"/>
        <v>0</v>
      </c>
      <c r="G175" s="51"/>
      <c r="H175" s="51"/>
      <c r="I175" s="51"/>
      <c r="J175" s="52"/>
      <c r="K175" s="49">
        <f t="shared" si="57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51"/>
      <c r="E176" s="51"/>
      <c r="F176" s="49">
        <f t="shared" si="74"/>
        <v>0</v>
      </c>
      <c r="G176" s="51"/>
      <c r="H176" s="51"/>
      <c r="I176" s="51"/>
      <c r="J176" s="52"/>
      <c r="K176" s="49">
        <f t="shared" si="57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51"/>
      <c r="E177" s="51"/>
      <c r="F177" s="49">
        <f t="shared" si="74"/>
        <v>0</v>
      </c>
      <c r="G177" s="51"/>
      <c r="H177" s="51"/>
      <c r="I177" s="51"/>
      <c r="J177" s="52"/>
      <c r="K177" s="49">
        <f t="shared" si="57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51"/>
      <c r="E178" s="51"/>
      <c r="F178" s="49">
        <f t="shared" si="74"/>
        <v>0</v>
      </c>
      <c r="G178" s="51"/>
      <c r="H178" s="51"/>
      <c r="I178" s="51"/>
      <c r="J178" s="52"/>
      <c r="K178" s="49">
        <f t="shared" si="57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51"/>
      <c r="E179" s="51"/>
      <c r="F179" s="49">
        <f t="shared" si="74"/>
        <v>0</v>
      </c>
      <c r="G179" s="51"/>
      <c r="H179" s="51"/>
      <c r="I179" s="51"/>
      <c r="J179" s="52"/>
      <c r="K179" s="49">
        <f t="shared" si="57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51"/>
      <c r="E180" s="51"/>
      <c r="F180" s="49">
        <f t="shared" si="74"/>
        <v>0</v>
      </c>
      <c r="G180" s="51"/>
      <c r="H180" s="51"/>
      <c r="I180" s="51"/>
      <c r="J180" s="52"/>
      <c r="K180" s="49">
        <f t="shared" si="57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47">
        <f>+D182+D191</f>
        <v>0</v>
      </c>
      <c r="E181" s="47">
        <f t="shared" ref="E181:J181" si="76">+E182+E191</f>
        <v>0</v>
      </c>
      <c r="F181" s="47">
        <f t="shared" si="76"/>
        <v>0</v>
      </c>
      <c r="G181" s="47">
        <f t="shared" si="76"/>
        <v>0</v>
      </c>
      <c r="H181" s="47">
        <f t="shared" si="76"/>
        <v>0</v>
      </c>
      <c r="I181" s="47">
        <v>0</v>
      </c>
      <c r="J181" s="48">
        <f t="shared" si="76"/>
        <v>0</v>
      </c>
      <c r="K181" s="47">
        <f t="shared" si="57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47">
        <f>+D183+D186+D187+D188</f>
        <v>0</v>
      </c>
      <c r="E182" s="47">
        <f t="shared" ref="E182:J182" si="77">+E183+E186+E187+E188</f>
        <v>0</v>
      </c>
      <c r="F182" s="47">
        <f t="shared" si="77"/>
        <v>0</v>
      </c>
      <c r="G182" s="47">
        <f t="shared" si="77"/>
        <v>0</v>
      </c>
      <c r="H182" s="47">
        <f t="shared" si="77"/>
        <v>0</v>
      </c>
      <c r="I182" s="47">
        <v>0</v>
      </c>
      <c r="J182" s="48">
        <f t="shared" si="77"/>
        <v>0</v>
      </c>
      <c r="K182" s="47">
        <f t="shared" si="57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55">
        <f>+D184+D185</f>
        <v>0</v>
      </c>
      <c r="E183" s="55">
        <f t="shared" ref="E183:J183" si="78">+E184+E185</f>
        <v>0</v>
      </c>
      <c r="F183" s="55">
        <f t="shared" si="78"/>
        <v>0</v>
      </c>
      <c r="G183" s="55">
        <f t="shared" si="78"/>
        <v>0</v>
      </c>
      <c r="H183" s="55">
        <f t="shared" si="78"/>
        <v>0</v>
      </c>
      <c r="I183" s="55">
        <v>0</v>
      </c>
      <c r="J183" s="56">
        <f t="shared" si="78"/>
        <v>0</v>
      </c>
      <c r="K183" s="55">
        <f t="shared" si="57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51"/>
      <c r="E184" s="51"/>
      <c r="F184" s="49">
        <f t="shared" ref="F184:F196" si="79">+D184+E184</f>
        <v>0</v>
      </c>
      <c r="G184" s="51"/>
      <c r="H184" s="51"/>
      <c r="I184" s="51"/>
      <c r="J184" s="52"/>
      <c r="K184" s="49">
        <f t="shared" si="57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51"/>
      <c r="E185" s="51"/>
      <c r="F185" s="49">
        <f t="shared" si="79"/>
        <v>0</v>
      </c>
      <c r="G185" s="51"/>
      <c r="H185" s="51"/>
      <c r="I185" s="51"/>
      <c r="J185" s="52"/>
      <c r="K185" s="49">
        <f t="shared" si="57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49"/>
      <c r="E186" s="49"/>
      <c r="F186" s="49">
        <f t="shared" si="79"/>
        <v>0</v>
      </c>
      <c r="G186" s="49"/>
      <c r="H186" s="49"/>
      <c r="I186" s="49"/>
      <c r="J186" s="50"/>
      <c r="K186" s="49">
        <f t="shared" si="57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49"/>
      <c r="E187" s="49"/>
      <c r="F187" s="49">
        <f t="shared" si="79"/>
        <v>0</v>
      </c>
      <c r="G187" s="49"/>
      <c r="H187" s="49"/>
      <c r="I187" s="49"/>
      <c r="J187" s="50"/>
      <c r="K187" s="49">
        <f t="shared" si="57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55">
        <f>SUM(D189:D190)</f>
        <v>0</v>
      </c>
      <c r="E188" s="55">
        <f t="shared" ref="E188:J188" si="80">SUM(E189:E190)</f>
        <v>0</v>
      </c>
      <c r="F188" s="55">
        <f t="shared" si="80"/>
        <v>0</v>
      </c>
      <c r="G188" s="55">
        <f t="shared" si="80"/>
        <v>0</v>
      </c>
      <c r="H188" s="55">
        <f t="shared" si="80"/>
        <v>0</v>
      </c>
      <c r="I188" s="55">
        <v>0</v>
      </c>
      <c r="J188" s="56">
        <f t="shared" si="80"/>
        <v>0</v>
      </c>
      <c r="K188" s="55">
        <f t="shared" si="57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51"/>
      <c r="E189" s="51"/>
      <c r="F189" s="49">
        <f t="shared" si="79"/>
        <v>0</v>
      </c>
      <c r="G189" s="51"/>
      <c r="H189" s="51"/>
      <c r="I189" s="51"/>
      <c r="J189" s="52"/>
      <c r="K189" s="49">
        <f t="shared" si="57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51"/>
      <c r="E190" s="51"/>
      <c r="F190" s="49">
        <f t="shared" si="79"/>
        <v>0</v>
      </c>
      <c r="G190" s="51"/>
      <c r="H190" s="51"/>
      <c r="I190" s="51"/>
      <c r="J190" s="52"/>
      <c r="K190" s="49">
        <f t="shared" si="57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47">
        <f>SUM(D192:D196)</f>
        <v>0</v>
      </c>
      <c r="E191" s="47">
        <f t="shared" ref="E191:J191" si="81">SUM(E192:E196)</f>
        <v>0</v>
      </c>
      <c r="F191" s="47">
        <f t="shared" si="81"/>
        <v>0</v>
      </c>
      <c r="G191" s="47">
        <f t="shared" si="81"/>
        <v>0</v>
      </c>
      <c r="H191" s="47">
        <f t="shared" si="81"/>
        <v>0</v>
      </c>
      <c r="I191" s="47">
        <v>0</v>
      </c>
      <c r="J191" s="48">
        <f t="shared" si="81"/>
        <v>0</v>
      </c>
      <c r="K191" s="47">
        <f t="shared" si="57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51"/>
      <c r="E192" s="51"/>
      <c r="F192" s="49">
        <f t="shared" si="79"/>
        <v>0</v>
      </c>
      <c r="G192" s="51"/>
      <c r="H192" s="51"/>
      <c r="I192" s="51"/>
      <c r="J192" s="52"/>
      <c r="K192" s="49">
        <f t="shared" si="57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51"/>
      <c r="E193" s="51"/>
      <c r="F193" s="49">
        <f t="shared" si="79"/>
        <v>0</v>
      </c>
      <c r="G193" s="51"/>
      <c r="H193" s="51"/>
      <c r="I193" s="51"/>
      <c r="J193" s="52"/>
      <c r="K193" s="49">
        <f t="shared" si="57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51"/>
      <c r="E194" s="51"/>
      <c r="F194" s="49">
        <f t="shared" si="79"/>
        <v>0</v>
      </c>
      <c r="G194" s="51"/>
      <c r="H194" s="51"/>
      <c r="I194" s="51"/>
      <c r="J194" s="52"/>
      <c r="K194" s="49">
        <f t="shared" si="57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51"/>
      <c r="E195" s="51"/>
      <c r="F195" s="49">
        <f t="shared" si="79"/>
        <v>0</v>
      </c>
      <c r="G195" s="51"/>
      <c r="H195" s="51"/>
      <c r="I195" s="51"/>
      <c r="J195" s="52"/>
      <c r="K195" s="49">
        <f t="shared" si="57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51"/>
      <c r="E196" s="51"/>
      <c r="F196" s="49">
        <f t="shared" si="79"/>
        <v>0</v>
      </c>
      <c r="G196" s="51"/>
      <c r="H196" s="51"/>
      <c r="I196" s="51"/>
      <c r="J196" s="52"/>
      <c r="K196" s="49">
        <f t="shared" si="57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47">
        <f>+D198+D226</f>
        <v>0</v>
      </c>
      <c r="E197" s="47">
        <f t="shared" ref="E197:J197" si="82">+E198+E226</f>
        <v>0</v>
      </c>
      <c r="F197" s="47">
        <f t="shared" si="82"/>
        <v>0</v>
      </c>
      <c r="G197" s="47">
        <f t="shared" si="82"/>
        <v>0</v>
      </c>
      <c r="H197" s="47">
        <f t="shared" si="82"/>
        <v>0</v>
      </c>
      <c r="I197" s="47">
        <v>0</v>
      </c>
      <c r="J197" s="48">
        <f t="shared" si="82"/>
        <v>0</v>
      </c>
      <c r="K197" s="47">
        <f t="shared" si="57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47">
        <f>+D199+D209+D215+D222</f>
        <v>0</v>
      </c>
      <c r="E198" s="47">
        <f t="shared" ref="E198:J198" si="83">+E199+E209+E215+E222</f>
        <v>0</v>
      </c>
      <c r="F198" s="47">
        <f t="shared" si="83"/>
        <v>0</v>
      </c>
      <c r="G198" s="47">
        <f t="shared" si="83"/>
        <v>0</v>
      </c>
      <c r="H198" s="47">
        <f t="shared" si="83"/>
        <v>0</v>
      </c>
      <c r="I198" s="47">
        <v>0</v>
      </c>
      <c r="J198" s="48">
        <f t="shared" si="83"/>
        <v>0</v>
      </c>
      <c r="K198" s="47">
        <f t="shared" si="57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55">
        <f>SUM(D200:D208)</f>
        <v>0</v>
      </c>
      <c r="E199" s="55">
        <f t="shared" ref="E199:J199" si="84">SUM(E200:E208)</f>
        <v>0</v>
      </c>
      <c r="F199" s="55">
        <f t="shared" si="84"/>
        <v>0</v>
      </c>
      <c r="G199" s="55">
        <f t="shared" si="84"/>
        <v>0</v>
      </c>
      <c r="H199" s="55">
        <f t="shared" si="84"/>
        <v>0</v>
      </c>
      <c r="I199" s="55">
        <v>0</v>
      </c>
      <c r="J199" s="56">
        <f t="shared" si="84"/>
        <v>0</v>
      </c>
      <c r="K199" s="55">
        <f t="shared" si="57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51"/>
      <c r="E200" s="51"/>
      <c r="F200" s="49">
        <f t="shared" ref="F200:F208" si="85">+D200+E200</f>
        <v>0</v>
      </c>
      <c r="G200" s="51"/>
      <c r="H200" s="51"/>
      <c r="I200" s="51"/>
      <c r="J200" s="52"/>
      <c r="K200" s="49">
        <f t="shared" si="57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51"/>
      <c r="E201" s="51"/>
      <c r="F201" s="49">
        <f t="shared" si="85"/>
        <v>0</v>
      </c>
      <c r="G201" s="51"/>
      <c r="H201" s="51"/>
      <c r="I201" s="51"/>
      <c r="J201" s="52"/>
      <c r="K201" s="49">
        <f t="shared" si="57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51"/>
      <c r="E202" s="51"/>
      <c r="F202" s="49">
        <f t="shared" si="85"/>
        <v>0</v>
      </c>
      <c r="G202" s="51"/>
      <c r="H202" s="51"/>
      <c r="I202" s="51"/>
      <c r="J202" s="52"/>
      <c r="K202" s="49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51"/>
      <c r="E203" s="51"/>
      <c r="F203" s="49">
        <f t="shared" si="85"/>
        <v>0</v>
      </c>
      <c r="G203" s="51"/>
      <c r="H203" s="51"/>
      <c r="I203" s="51"/>
      <c r="J203" s="52"/>
      <c r="K203" s="49">
        <f t="shared" si="86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51"/>
      <c r="E204" s="51"/>
      <c r="F204" s="49">
        <f t="shared" si="85"/>
        <v>0</v>
      </c>
      <c r="G204" s="51"/>
      <c r="H204" s="51"/>
      <c r="I204" s="51"/>
      <c r="J204" s="52"/>
      <c r="K204" s="49">
        <f t="shared" si="86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51"/>
      <c r="E205" s="51"/>
      <c r="F205" s="49">
        <f t="shared" si="85"/>
        <v>0</v>
      </c>
      <c r="G205" s="51"/>
      <c r="H205" s="51"/>
      <c r="I205" s="51"/>
      <c r="J205" s="52"/>
      <c r="K205" s="49">
        <f t="shared" si="86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51"/>
      <c r="E206" s="51"/>
      <c r="F206" s="49">
        <f t="shared" si="85"/>
        <v>0</v>
      </c>
      <c r="G206" s="51"/>
      <c r="H206" s="51"/>
      <c r="I206" s="51"/>
      <c r="J206" s="52"/>
      <c r="K206" s="49">
        <f t="shared" si="86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51"/>
      <c r="E207" s="51"/>
      <c r="F207" s="49">
        <f t="shared" si="85"/>
        <v>0</v>
      </c>
      <c r="G207" s="51"/>
      <c r="H207" s="51"/>
      <c r="I207" s="51"/>
      <c r="J207" s="52"/>
      <c r="K207" s="49">
        <f t="shared" si="86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51"/>
      <c r="E208" s="51"/>
      <c r="F208" s="49">
        <f t="shared" si="85"/>
        <v>0</v>
      </c>
      <c r="G208" s="51"/>
      <c r="H208" s="51"/>
      <c r="I208" s="51"/>
      <c r="J208" s="52"/>
      <c r="K208" s="49">
        <f t="shared" si="86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55">
        <f>SUM(D210:D214)</f>
        <v>0</v>
      </c>
      <c r="E209" s="55">
        <f t="shared" ref="E209:J209" si="87">SUM(E210:E214)</f>
        <v>0</v>
      </c>
      <c r="F209" s="55">
        <f t="shared" si="87"/>
        <v>0</v>
      </c>
      <c r="G209" s="55">
        <f t="shared" si="87"/>
        <v>0</v>
      </c>
      <c r="H209" s="55">
        <f t="shared" si="87"/>
        <v>0</v>
      </c>
      <c r="I209" s="55">
        <v>0</v>
      </c>
      <c r="J209" s="56">
        <f t="shared" si="87"/>
        <v>0</v>
      </c>
      <c r="K209" s="55">
        <f t="shared" si="86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51"/>
      <c r="E210" s="51"/>
      <c r="F210" s="49">
        <f t="shared" ref="F210:F214" si="88">+D210+E210</f>
        <v>0</v>
      </c>
      <c r="G210" s="51"/>
      <c r="H210" s="51"/>
      <c r="I210" s="51"/>
      <c r="J210" s="52"/>
      <c r="K210" s="49">
        <f t="shared" si="86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51"/>
      <c r="E211" s="51"/>
      <c r="F211" s="49">
        <f t="shared" si="88"/>
        <v>0</v>
      </c>
      <c r="G211" s="51"/>
      <c r="H211" s="51"/>
      <c r="I211" s="51"/>
      <c r="J211" s="52"/>
      <c r="K211" s="49">
        <f t="shared" si="86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51"/>
      <c r="E212" s="51"/>
      <c r="F212" s="49">
        <f t="shared" si="88"/>
        <v>0</v>
      </c>
      <c r="G212" s="51"/>
      <c r="H212" s="51"/>
      <c r="I212" s="51"/>
      <c r="J212" s="52"/>
      <c r="K212" s="49">
        <f t="shared" si="86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51"/>
      <c r="E213" s="51"/>
      <c r="F213" s="49">
        <f t="shared" si="88"/>
        <v>0</v>
      </c>
      <c r="G213" s="51"/>
      <c r="H213" s="51"/>
      <c r="I213" s="51"/>
      <c r="J213" s="52"/>
      <c r="K213" s="49">
        <f t="shared" si="86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51"/>
      <c r="E214" s="51"/>
      <c r="F214" s="49">
        <f t="shared" si="88"/>
        <v>0</v>
      </c>
      <c r="G214" s="51"/>
      <c r="H214" s="51"/>
      <c r="I214" s="51"/>
      <c r="J214" s="52"/>
      <c r="K214" s="49">
        <f t="shared" si="86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55">
        <f>SUM(D216:D221)</f>
        <v>0</v>
      </c>
      <c r="E215" s="55">
        <f t="shared" ref="E215:J215" si="89">SUM(E216:E221)</f>
        <v>0</v>
      </c>
      <c r="F215" s="55">
        <f t="shared" si="89"/>
        <v>0</v>
      </c>
      <c r="G215" s="55">
        <f t="shared" si="89"/>
        <v>0</v>
      </c>
      <c r="H215" s="55">
        <f t="shared" si="89"/>
        <v>0</v>
      </c>
      <c r="I215" s="55">
        <v>0</v>
      </c>
      <c r="J215" s="56">
        <f t="shared" si="89"/>
        <v>0</v>
      </c>
      <c r="K215" s="55">
        <f t="shared" si="86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51"/>
      <c r="E216" s="51"/>
      <c r="F216" s="49">
        <f t="shared" ref="F216:F221" si="90">+D216+E216</f>
        <v>0</v>
      </c>
      <c r="G216" s="51"/>
      <c r="H216" s="51"/>
      <c r="I216" s="51"/>
      <c r="J216" s="52"/>
      <c r="K216" s="49">
        <f t="shared" si="86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51"/>
      <c r="E217" s="51"/>
      <c r="F217" s="49">
        <f t="shared" si="90"/>
        <v>0</v>
      </c>
      <c r="G217" s="51"/>
      <c r="H217" s="51"/>
      <c r="I217" s="51"/>
      <c r="J217" s="52"/>
      <c r="K217" s="49">
        <f t="shared" si="86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51"/>
      <c r="E218" s="51"/>
      <c r="F218" s="49">
        <f t="shared" si="90"/>
        <v>0</v>
      </c>
      <c r="G218" s="51"/>
      <c r="H218" s="51"/>
      <c r="I218" s="51"/>
      <c r="J218" s="52"/>
      <c r="K218" s="49">
        <f t="shared" si="86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51"/>
      <c r="E219" s="51"/>
      <c r="F219" s="49">
        <f t="shared" si="90"/>
        <v>0</v>
      </c>
      <c r="G219" s="51"/>
      <c r="H219" s="51"/>
      <c r="I219" s="51"/>
      <c r="J219" s="52"/>
      <c r="K219" s="49">
        <f t="shared" si="86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51"/>
      <c r="E220" s="51"/>
      <c r="F220" s="49">
        <f t="shared" si="90"/>
        <v>0</v>
      </c>
      <c r="G220" s="51"/>
      <c r="H220" s="51"/>
      <c r="I220" s="51"/>
      <c r="J220" s="52"/>
      <c r="K220" s="49">
        <f t="shared" si="86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51"/>
      <c r="E221" s="51"/>
      <c r="F221" s="49">
        <f t="shared" si="90"/>
        <v>0</v>
      </c>
      <c r="G221" s="51"/>
      <c r="H221" s="51"/>
      <c r="I221" s="51"/>
      <c r="J221" s="52"/>
      <c r="K221" s="49">
        <f t="shared" si="86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55">
        <f>SUM(D223:D225)</f>
        <v>0</v>
      </c>
      <c r="E222" s="55">
        <f t="shared" ref="E222:J222" si="91">SUM(E223:E225)</f>
        <v>0</v>
      </c>
      <c r="F222" s="55">
        <f t="shared" si="91"/>
        <v>0</v>
      </c>
      <c r="G222" s="55">
        <f t="shared" si="91"/>
        <v>0</v>
      </c>
      <c r="H222" s="55">
        <f t="shared" si="91"/>
        <v>0</v>
      </c>
      <c r="I222" s="55">
        <v>0</v>
      </c>
      <c r="J222" s="56">
        <f t="shared" si="91"/>
        <v>0</v>
      </c>
      <c r="K222" s="55">
        <f t="shared" si="86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51"/>
      <c r="E223" s="51"/>
      <c r="F223" s="49">
        <f t="shared" ref="F223:F225" si="92">+D223+E223</f>
        <v>0</v>
      </c>
      <c r="G223" s="51"/>
      <c r="H223" s="51"/>
      <c r="I223" s="51"/>
      <c r="J223" s="52"/>
      <c r="K223" s="49">
        <f t="shared" si="86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51"/>
      <c r="E224" s="51"/>
      <c r="F224" s="49">
        <f t="shared" si="92"/>
        <v>0</v>
      </c>
      <c r="G224" s="51"/>
      <c r="H224" s="51"/>
      <c r="I224" s="51"/>
      <c r="J224" s="52"/>
      <c r="K224" s="49">
        <f t="shared" si="86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51"/>
      <c r="E225" s="51"/>
      <c r="F225" s="49">
        <f t="shared" si="92"/>
        <v>0</v>
      </c>
      <c r="G225" s="51"/>
      <c r="H225" s="51"/>
      <c r="I225" s="51"/>
      <c r="J225" s="52"/>
      <c r="K225" s="49">
        <f t="shared" si="86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47">
        <f>+D227+D230+D234+D237+D240</f>
        <v>0</v>
      </c>
      <c r="E226" s="47">
        <f t="shared" ref="E226:J226" si="93">+E227+E230+E234+E237+E240</f>
        <v>0</v>
      </c>
      <c r="F226" s="47">
        <f t="shared" si="93"/>
        <v>0</v>
      </c>
      <c r="G226" s="47">
        <f t="shared" si="93"/>
        <v>0</v>
      </c>
      <c r="H226" s="47">
        <f t="shared" si="93"/>
        <v>0</v>
      </c>
      <c r="I226" s="47">
        <v>0</v>
      </c>
      <c r="J226" s="48">
        <f t="shared" si="93"/>
        <v>0</v>
      </c>
      <c r="K226" s="47">
        <f t="shared" si="86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55">
        <f>SUM(D228:D229)</f>
        <v>0</v>
      </c>
      <c r="E227" s="55">
        <f t="shared" ref="E227:J227" si="94">SUM(E228:E229)</f>
        <v>0</v>
      </c>
      <c r="F227" s="55">
        <f t="shared" si="94"/>
        <v>0</v>
      </c>
      <c r="G227" s="55">
        <f t="shared" si="94"/>
        <v>0</v>
      </c>
      <c r="H227" s="55">
        <f t="shared" si="94"/>
        <v>0</v>
      </c>
      <c r="I227" s="55">
        <v>0</v>
      </c>
      <c r="J227" s="56">
        <f t="shared" si="94"/>
        <v>0</v>
      </c>
      <c r="K227" s="55">
        <f t="shared" si="86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51"/>
      <c r="E228" s="51"/>
      <c r="F228" s="49">
        <f t="shared" ref="F228:F229" si="95">+D228+E228</f>
        <v>0</v>
      </c>
      <c r="G228" s="51"/>
      <c r="H228" s="51"/>
      <c r="I228" s="51"/>
      <c r="J228" s="52"/>
      <c r="K228" s="49">
        <f t="shared" si="86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51"/>
      <c r="E229" s="51"/>
      <c r="F229" s="49">
        <f t="shared" si="95"/>
        <v>0</v>
      </c>
      <c r="G229" s="51"/>
      <c r="H229" s="51"/>
      <c r="I229" s="51"/>
      <c r="J229" s="52"/>
      <c r="K229" s="49">
        <f t="shared" si="86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55">
        <f>SUM(D231:D233)</f>
        <v>0</v>
      </c>
      <c r="E230" s="55">
        <f t="shared" ref="E230:J230" si="96">SUM(E231:E233)</f>
        <v>0</v>
      </c>
      <c r="F230" s="55">
        <f t="shared" si="96"/>
        <v>0</v>
      </c>
      <c r="G230" s="55">
        <f t="shared" si="96"/>
        <v>0</v>
      </c>
      <c r="H230" s="55">
        <f t="shared" si="96"/>
        <v>0</v>
      </c>
      <c r="I230" s="55">
        <v>0</v>
      </c>
      <c r="J230" s="56">
        <f t="shared" si="96"/>
        <v>0</v>
      </c>
      <c r="K230" s="55">
        <f t="shared" si="86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51"/>
      <c r="E231" s="51"/>
      <c r="F231" s="49">
        <f t="shared" ref="F231:F233" si="97">+D231+E231</f>
        <v>0</v>
      </c>
      <c r="G231" s="51"/>
      <c r="H231" s="51"/>
      <c r="I231" s="51"/>
      <c r="J231" s="52"/>
      <c r="K231" s="49">
        <f t="shared" si="86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51"/>
      <c r="E232" s="51"/>
      <c r="F232" s="49">
        <f t="shared" si="97"/>
        <v>0</v>
      </c>
      <c r="G232" s="51"/>
      <c r="H232" s="51"/>
      <c r="I232" s="51"/>
      <c r="J232" s="52"/>
      <c r="K232" s="49">
        <f t="shared" si="86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51"/>
      <c r="E233" s="51"/>
      <c r="F233" s="49">
        <f t="shared" si="97"/>
        <v>0</v>
      </c>
      <c r="G233" s="51"/>
      <c r="H233" s="51"/>
      <c r="I233" s="51"/>
      <c r="J233" s="52"/>
      <c r="K233" s="49">
        <f t="shared" si="86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55">
        <f>SUM(D235:D236)</f>
        <v>0</v>
      </c>
      <c r="E234" s="55">
        <f t="shared" ref="E234:J234" si="98">SUM(E235:E236)</f>
        <v>0</v>
      </c>
      <c r="F234" s="55">
        <f t="shared" si="98"/>
        <v>0</v>
      </c>
      <c r="G234" s="55">
        <f t="shared" si="98"/>
        <v>0</v>
      </c>
      <c r="H234" s="55">
        <f t="shared" si="98"/>
        <v>0</v>
      </c>
      <c r="I234" s="55">
        <v>0</v>
      </c>
      <c r="J234" s="56">
        <f t="shared" si="98"/>
        <v>0</v>
      </c>
      <c r="K234" s="55">
        <f t="shared" si="86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51"/>
      <c r="E235" s="51"/>
      <c r="F235" s="49">
        <f t="shared" ref="F235:F236" si="99">+D235+E235</f>
        <v>0</v>
      </c>
      <c r="G235" s="51"/>
      <c r="H235" s="51"/>
      <c r="I235" s="51"/>
      <c r="J235" s="52"/>
      <c r="K235" s="49">
        <f t="shared" si="86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51"/>
      <c r="E236" s="51"/>
      <c r="F236" s="49">
        <f t="shared" si="99"/>
        <v>0</v>
      </c>
      <c r="G236" s="51"/>
      <c r="H236" s="51"/>
      <c r="I236" s="51"/>
      <c r="J236" s="52"/>
      <c r="K236" s="49">
        <f t="shared" si="86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55">
        <f>SUM(D238:D239)</f>
        <v>0</v>
      </c>
      <c r="E237" s="55">
        <f t="shared" ref="E237:J237" si="100">SUM(E238:E239)</f>
        <v>0</v>
      </c>
      <c r="F237" s="55">
        <f t="shared" si="100"/>
        <v>0</v>
      </c>
      <c r="G237" s="55">
        <f t="shared" si="100"/>
        <v>0</v>
      </c>
      <c r="H237" s="55">
        <f t="shared" si="100"/>
        <v>0</v>
      </c>
      <c r="I237" s="55">
        <v>0</v>
      </c>
      <c r="J237" s="56">
        <f t="shared" si="100"/>
        <v>0</v>
      </c>
      <c r="K237" s="55">
        <f t="shared" si="86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51"/>
      <c r="E238" s="51"/>
      <c r="F238" s="49">
        <f t="shared" ref="F238:F239" si="101">+D238+E238</f>
        <v>0</v>
      </c>
      <c r="G238" s="51"/>
      <c r="H238" s="51"/>
      <c r="I238" s="51"/>
      <c r="J238" s="52"/>
      <c r="K238" s="49">
        <f t="shared" si="86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51"/>
      <c r="E239" s="51"/>
      <c r="F239" s="49">
        <f t="shared" si="101"/>
        <v>0</v>
      </c>
      <c r="G239" s="51"/>
      <c r="H239" s="51"/>
      <c r="I239" s="51"/>
      <c r="J239" s="52"/>
      <c r="K239" s="49">
        <f t="shared" si="86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55">
        <f>SUM(D241:D243)</f>
        <v>0</v>
      </c>
      <c r="E240" s="55">
        <f t="shared" ref="E240:J240" si="102">SUM(E241:E243)</f>
        <v>0</v>
      </c>
      <c r="F240" s="55">
        <f t="shared" si="102"/>
        <v>0</v>
      </c>
      <c r="G240" s="55">
        <f t="shared" si="102"/>
        <v>0</v>
      </c>
      <c r="H240" s="55">
        <f t="shared" si="102"/>
        <v>0</v>
      </c>
      <c r="I240" s="55">
        <v>0</v>
      </c>
      <c r="J240" s="56">
        <f t="shared" si="102"/>
        <v>0</v>
      </c>
      <c r="K240" s="55">
        <f t="shared" si="86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51"/>
      <c r="E241" s="51"/>
      <c r="F241" s="49">
        <f t="shared" ref="F241:F244" si="103">+D241+E241</f>
        <v>0</v>
      </c>
      <c r="G241" s="51"/>
      <c r="H241" s="51"/>
      <c r="I241" s="51"/>
      <c r="J241" s="52"/>
      <c r="K241" s="49">
        <f t="shared" si="86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51"/>
      <c r="E242" s="51"/>
      <c r="F242" s="49">
        <f t="shared" si="103"/>
        <v>0</v>
      </c>
      <c r="G242" s="51"/>
      <c r="H242" s="51"/>
      <c r="I242" s="51"/>
      <c r="J242" s="52"/>
      <c r="K242" s="49">
        <f t="shared" si="86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51"/>
      <c r="E243" s="51"/>
      <c r="F243" s="49">
        <f t="shared" si="103"/>
        <v>0</v>
      </c>
      <c r="G243" s="51"/>
      <c r="H243" s="51"/>
      <c r="I243" s="51"/>
      <c r="J243" s="52"/>
      <c r="K243" s="49">
        <f t="shared" si="86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53"/>
      <c r="E244" s="53"/>
      <c r="F244" s="49">
        <f t="shared" si="103"/>
        <v>0</v>
      </c>
      <c r="G244" s="53"/>
      <c r="H244" s="53"/>
      <c r="I244" s="53"/>
      <c r="J244" s="54"/>
      <c r="K244" s="47">
        <f t="shared" si="86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43">
        <f>+D246+D291+D339</f>
        <v>0</v>
      </c>
      <c r="E245" s="43">
        <f t="shared" ref="E245:J245" si="104">+E246+E291+E339</f>
        <v>0</v>
      </c>
      <c r="F245" s="43">
        <f t="shared" si="104"/>
        <v>0</v>
      </c>
      <c r="G245" s="43">
        <f t="shared" si="104"/>
        <v>0</v>
      </c>
      <c r="H245" s="43">
        <f t="shared" si="104"/>
        <v>0</v>
      </c>
      <c r="I245" s="43">
        <v>0</v>
      </c>
      <c r="J245" s="46">
        <f t="shared" si="104"/>
        <v>0</v>
      </c>
      <c r="K245" s="43">
        <f t="shared" si="86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47">
        <f>+D247+D275</f>
        <v>0</v>
      </c>
      <c r="E246" s="47">
        <f t="shared" ref="E246:J246" si="105">+E247+E275</f>
        <v>0</v>
      </c>
      <c r="F246" s="47">
        <f t="shared" si="105"/>
        <v>0</v>
      </c>
      <c r="G246" s="47">
        <f t="shared" si="105"/>
        <v>0</v>
      </c>
      <c r="H246" s="47">
        <f t="shared" si="105"/>
        <v>0</v>
      </c>
      <c r="I246" s="47">
        <v>0</v>
      </c>
      <c r="J246" s="48">
        <f t="shared" si="105"/>
        <v>0</v>
      </c>
      <c r="K246" s="47">
        <f t="shared" si="86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47">
        <f>+D248+D256+D260+D265+D267+D268</f>
        <v>0</v>
      </c>
      <c r="E247" s="47">
        <f t="shared" ref="E247:J247" si="106">+E248+E256+E260+E265+E267+E268</f>
        <v>0</v>
      </c>
      <c r="F247" s="47">
        <f t="shared" si="106"/>
        <v>0</v>
      </c>
      <c r="G247" s="47">
        <f t="shared" si="106"/>
        <v>0</v>
      </c>
      <c r="H247" s="47">
        <f t="shared" si="106"/>
        <v>0</v>
      </c>
      <c r="I247" s="47">
        <v>0</v>
      </c>
      <c r="J247" s="48">
        <f t="shared" si="106"/>
        <v>0</v>
      </c>
      <c r="K247" s="47">
        <f t="shared" si="86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55">
        <f>SUM(D249:D255)</f>
        <v>0</v>
      </c>
      <c r="E248" s="55">
        <f t="shared" ref="E248:J248" si="107">SUM(E249:E255)</f>
        <v>0</v>
      </c>
      <c r="F248" s="55">
        <f t="shared" si="107"/>
        <v>0</v>
      </c>
      <c r="G248" s="55">
        <f t="shared" si="107"/>
        <v>0</v>
      </c>
      <c r="H248" s="55">
        <f t="shared" si="107"/>
        <v>0</v>
      </c>
      <c r="I248" s="55">
        <v>0</v>
      </c>
      <c r="J248" s="56">
        <f t="shared" si="107"/>
        <v>0</v>
      </c>
      <c r="K248" s="55">
        <f t="shared" si="86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51"/>
      <c r="E249" s="51"/>
      <c r="F249" s="49">
        <f t="shared" ref="F249:F255" si="108">+D249+E249</f>
        <v>0</v>
      </c>
      <c r="G249" s="51"/>
      <c r="H249" s="51"/>
      <c r="I249" s="51"/>
      <c r="J249" s="52"/>
      <c r="K249" s="49">
        <f t="shared" si="86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51"/>
      <c r="E250" s="51"/>
      <c r="F250" s="49">
        <f t="shared" si="108"/>
        <v>0</v>
      </c>
      <c r="G250" s="51"/>
      <c r="H250" s="51"/>
      <c r="I250" s="51"/>
      <c r="J250" s="52"/>
      <c r="K250" s="49">
        <f t="shared" si="86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51"/>
      <c r="E251" s="51"/>
      <c r="F251" s="49">
        <f t="shared" si="108"/>
        <v>0</v>
      </c>
      <c r="G251" s="51"/>
      <c r="H251" s="51"/>
      <c r="I251" s="51"/>
      <c r="J251" s="52"/>
      <c r="K251" s="49">
        <f t="shared" si="86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51"/>
      <c r="E252" s="51"/>
      <c r="F252" s="49">
        <f t="shared" si="108"/>
        <v>0</v>
      </c>
      <c r="G252" s="51"/>
      <c r="H252" s="51"/>
      <c r="I252" s="51"/>
      <c r="J252" s="52"/>
      <c r="K252" s="49">
        <f t="shared" si="86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51"/>
      <c r="E253" s="51"/>
      <c r="F253" s="49">
        <f t="shared" si="108"/>
        <v>0</v>
      </c>
      <c r="G253" s="51"/>
      <c r="H253" s="51"/>
      <c r="I253" s="51"/>
      <c r="J253" s="52"/>
      <c r="K253" s="49">
        <f t="shared" si="86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51"/>
      <c r="E254" s="51"/>
      <c r="F254" s="49">
        <f t="shared" si="108"/>
        <v>0</v>
      </c>
      <c r="G254" s="51"/>
      <c r="H254" s="51"/>
      <c r="I254" s="51"/>
      <c r="J254" s="52"/>
      <c r="K254" s="49">
        <f t="shared" si="86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51"/>
      <c r="E255" s="51"/>
      <c r="F255" s="49">
        <f t="shared" si="108"/>
        <v>0</v>
      </c>
      <c r="G255" s="51"/>
      <c r="H255" s="51"/>
      <c r="I255" s="51"/>
      <c r="J255" s="52"/>
      <c r="K255" s="49">
        <f t="shared" si="86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55">
        <f>SUM(D257:D259)</f>
        <v>0</v>
      </c>
      <c r="E256" s="55">
        <f t="shared" ref="E256:J256" si="109">SUM(E257:E259)</f>
        <v>0</v>
      </c>
      <c r="F256" s="55">
        <f t="shared" si="109"/>
        <v>0</v>
      </c>
      <c r="G256" s="55">
        <f t="shared" si="109"/>
        <v>0</v>
      </c>
      <c r="H256" s="55">
        <f t="shared" si="109"/>
        <v>0</v>
      </c>
      <c r="I256" s="55">
        <v>0</v>
      </c>
      <c r="J256" s="56">
        <f t="shared" si="109"/>
        <v>0</v>
      </c>
      <c r="K256" s="55">
        <f t="shared" si="86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51"/>
      <c r="E257" s="51"/>
      <c r="F257" s="49">
        <f t="shared" ref="F257:F274" si="110">+D257+E257</f>
        <v>0</v>
      </c>
      <c r="G257" s="51"/>
      <c r="H257" s="51"/>
      <c r="I257" s="51"/>
      <c r="J257" s="52"/>
      <c r="K257" s="49">
        <f t="shared" si="86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51"/>
      <c r="E258" s="51"/>
      <c r="F258" s="49">
        <f t="shared" si="110"/>
        <v>0</v>
      </c>
      <c r="G258" s="51"/>
      <c r="H258" s="51"/>
      <c r="I258" s="51"/>
      <c r="J258" s="52"/>
      <c r="K258" s="49">
        <f t="shared" si="86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51"/>
      <c r="E259" s="51"/>
      <c r="F259" s="49">
        <f t="shared" si="110"/>
        <v>0</v>
      </c>
      <c r="G259" s="51"/>
      <c r="H259" s="51"/>
      <c r="I259" s="51"/>
      <c r="J259" s="52"/>
      <c r="K259" s="49">
        <f t="shared" si="86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55">
        <f>SUM(D261:D264)</f>
        <v>0</v>
      </c>
      <c r="E260" s="55">
        <f t="shared" ref="E260:J260" si="111">SUM(E261:E264)</f>
        <v>0</v>
      </c>
      <c r="F260" s="55">
        <f t="shared" si="111"/>
        <v>0</v>
      </c>
      <c r="G260" s="55">
        <f t="shared" si="111"/>
        <v>0</v>
      </c>
      <c r="H260" s="55">
        <f t="shared" si="111"/>
        <v>0</v>
      </c>
      <c r="I260" s="55">
        <v>0</v>
      </c>
      <c r="J260" s="56">
        <f t="shared" si="111"/>
        <v>0</v>
      </c>
      <c r="K260" s="55">
        <f t="shared" si="86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51"/>
      <c r="E261" s="51"/>
      <c r="F261" s="49">
        <f t="shared" si="110"/>
        <v>0</v>
      </c>
      <c r="G261" s="51"/>
      <c r="H261" s="51"/>
      <c r="I261" s="51"/>
      <c r="J261" s="52"/>
      <c r="K261" s="49">
        <f t="shared" si="86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51"/>
      <c r="E262" s="51"/>
      <c r="F262" s="49">
        <f t="shared" si="110"/>
        <v>0</v>
      </c>
      <c r="G262" s="51"/>
      <c r="H262" s="51"/>
      <c r="I262" s="51"/>
      <c r="J262" s="52"/>
      <c r="K262" s="49">
        <f t="shared" si="86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51"/>
      <c r="E263" s="51"/>
      <c r="F263" s="49">
        <f t="shared" si="110"/>
        <v>0</v>
      </c>
      <c r="G263" s="51"/>
      <c r="H263" s="51"/>
      <c r="I263" s="51"/>
      <c r="J263" s="52"/>
      <c r="K263" s="49">
        <f t="shared" si="86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51"/>
      <c r="E264" s="51"/>
      <c r="F264" s="49">
        <f t="shared" si="110"/>
        <v>0</v>
      </c>
      <c r="G264" s="51"/>
      <c r="H264" s="51"/>
      <c r="I264" s="51"/>
      <c r="J264" s="52"/>
      <c r="K264" s="49">
        <f t="shared" si="86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55">
        <f>+D266</f>
        <v>0</v>
      </c>
      <c r="E265" s="55">
        <f t="shared" ref="E265:J265" si="112">+E266</f>
        <v>0</v>
      </c>
      <c r="F265" s="55">
        <f t="shared" si="112"/>
        <v>0</v>
      </c>
      <c r="G265" s="55">
        <f t="shared" si="112"/>
        <v>0</v>
      </c>
      <c r="H265" s="55">
        <f t="shared" si="112"/>
        <v>0</v>
      </c>
      <c r="I265" s="55">
        <v>0</v>
      </c>
      <c r="J265" s="56">
        <f t="shared" si="112"/>
        <v>0</v>
      </c>
      <c r="K265" s="55">
        <f t="shared" si="86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51"/>
      <c r="E266" s="51"/>
      <c r="F266" s="49">
        <f t="shared" si="110"/>
        <v>0</v>
      </c>
      <c r="G266" s="51"/>
      <c r="H266" s="51"/>
      <c r="I266" s="51"/>
      <c r="J266" s="52"/>
      <c r="K266" s="49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55"/>
      <c r="E267" s="55"/>
      <c r="F267" s="49">
        <f t="shared" si="110"/>
        <v>0</v>
      </c>
      <c r="G267" s="55"/>
      <c r="H267" s="55"/>
      <c r="I267" s="55"/>
      <c r="J267" s="56"/>
      <c r="K267" s="55">
        <f t="shared" si="113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55">
        <f>SUM(D269:D274)</f>
        <v>0</v>
      </c>
      <c r="E268" s="55">
        <f t="shared" ref="E268:J268" si="114">SUM(E269:E274)</f>
        <v>0</v>
      </c>
      <c r="F268" s="55">
        <f t="shared" si="114"/>
        <v>0</v>
      </c>
      <c r="G268" s="55">
        <f t="shared" si="114"/>
        <v>0</v>
      </c>
      <c r="H268" s="55">
        <f t="shared" si="114"/>
        <v>0</v>
      </c>
      <c r="I268" s="55">
        <v>0</v>
      </c>
      <c r="J268" s="56">
        <f t="shared" si="114"/>
        <v>0</v>
      </c>
      <c r="K268" s="55">
        <f t="shared" si="113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51"/>
      <c r="E269" s="51"/>
      <c r="F269" s="49">
        <f t="shared" si="110"/>
        <v>0</v>
      </c>
      <c r="G269" s="51"/>
      <c r="H269" s="51"/>
      <c r="I269" s="51"/>
      <c r="J269" s="52"/>
      <c r="K269" s="49">
        <f t="shared" si="113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51"/>
      <c r="E270" s="51"/>
      <c r="F270" s="49">
        <f t="shared" si="110"/>
        <v>0</v>
      </c>
      <c r="G270" s="51"/>
      <c r="H270" s="51"/>
      <c r="I270" s="51"/>
      <c r="J270" s="52"/>
      <c r="K270" s="49">
        <f t="shared" si="113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51"/>
      <c r="E271" s="51"/>
      <c r="F271" s="49">
        <f t="shared" si="110"/>
        <v>0</v>
      </c>
      <c r="G271" s="51"/>
      <c r="H271" s="51"/>
      <c r="I271" s="51"/>
      <c r="J271" s="52"/>
      <c r="K271" s="49">
        <f t="shared" si="113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51"/>
      <c r="E272" s="51"/>
      <c r="F272" s="49">
        <f t="shared" si="110"/>
        <v>0</v>
      </c>
      <c r="G272" s="51"/>
      <c r="H272" s="51"/>
      <c r="I272" s="51"/>
      <c r="J272" s="52"/>
      <c r="K272" s="49">
        <f t="shared" si="113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51"/>
      <c r="E273" s="51"/>
      <c r="F273" s="49">
        <f t="shared" si="110"/>
        <v>0</v>
      </c>
      <c r="G273" s="51"/>
      <c r="H273" s="51"/>
      <c r="I273" s="51"/>
      <c r="J273" s="52"/>
      <c r="K273" s="49">
        <f t="shared" si="113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51"/>
      <c r="E274" s="51"/>
      <c r="F274" s="49">
        <f t="shared" si="110"/>
        <v>0</v>
      </c>
      <c r="G274" s="51"/>
      <c r="H274" s="51"/>
      <c r="I274" s="51"/>
      <c r="J274" s="52"/>
      <c r="K274" s="49">
        <f t="shared" si="113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47">
        <f>+D276+D285</f>
        <v>0</v>
      </c>
      <c r="E275" s="47">
        <f t="shared" ref="E275:J275" si="115">+E276+E285</f>
        <v>0</v>
      </c>
      <c r="F275" s="47">
        <f t="shared" si="115"/>
        <v>0</v>
      </c>
      <c r="G275" s="47">
        <f t="shared" si="115"/>
        <v>0</v>
      </c>
      <c r="H275" s="47">
        <f t="shared" si="115"/>
        <v>0</v>
      </c>
      <c r="I275" s="47">
        <v>0</v>
      </c>
      <c r="J275" s="48">
        <f t="shared" si="115"/>
        <v>0</v>
      </c>
      <c r="K275" s="47">
        <f t="shared" si="113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47">
        <f>+D277+D280+D281+D282</f>
        <v>0</v>
      </c>
      <c r="E276" s="47">
        <f t="shared" ref="E276:J276" si="116">+E277+E280+E281+E282</f>
        <v>0</v>
      </c>
      <c r="F276" s="47">
        <f t="shared" si="116"/>
        <v>0</v>
      </c>
      <c r="G276" s="47">
        <f t="shared" si="116"/>
        <v>0</v>
      </c>
      <c r="H276" s="47">
        <f t="shared" si="116"/>
        <v>0</v>
      </c>
      <c r="I276" s="47">
        <v>0</v>
      </c>
      <c r="J276" s="48">
        <f t="shared" si="116"/>
        <v>0</v>
      </c>
      <c r="K276" s="47">
        <f t="shared" si="113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55">
        <f>SUM(D278:D279)</f>
        <v>0</v>
      </c>
      <c r="E277" s="55">
        <f t="shared" ref="E277:J277" si="117">SUM(E278:E279)</f>
        <v>0</v>
      </c>
      <c r="F277" s="55">
        <f t="shared" si="117"/>
        <v>0</v>
      </c>
      <c r="G277" s="55">
        <f t="shared" si="117"/>
        <v>0</v>
      </c>
      <c r="H277" s="55">
        <f t="shared" si="117"/>
        <v>0</v>
      </c>
      <c r="I277" s="55">
        <v>0</v>
      </c>
      <c r="J277" s="56">
        <f t="shared" si="117"/>
        <v>0</v>
      </c>
      <c r="K277" s="55">
        <f t="shared" si="113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51"/>
      <c r="E278" s="51"/>
      <c r="F278" s="49">
        <f t="shared" ref="F278:F281" si="118">+D278+E278</f>
        <v>0</v>
      </c>
      <c r="G278" s="51"/>
      <c r="H278" s="51"/>
      <c r="I278" s="51"/>
      <c r="J278" s="52"/>
      <c r="K278" s="49">
        <f t="shared" si="113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51"/>
      <c r="E279" s="51"/>
      <c r="F279" s="49">
        <f t="shared" si="118"/>
        <v>0</v>
      </c>
      <c r="G279" s="51"/>
      <c r="H279" s="51"/>
      <c r="I279" s="51"/>
      <c r="J279" s="52"/>
      <c r="K279" s="49">
        <f t="shared" si="113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49"/>
      <c r="E280" s="49"/>
      <c r="F280" s="49">
        <f t="shared" si="118"/>
        <v>0</v>
      </c>
      <c r="G280" s="49"/>
      <c r="H280" s="49"/>
      <c r="I280" s="49"/>
      <c r="J280" s="50"/>
      <c r="K280" s="49">
        <f t="shared" si="113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49"/>
      <c r="E281" s="49"/>
      <c r="F281" s="49">
        <f t="shared" si="118"/>
        <v>0</v>
      </c>
      <c r="G281" s="49"/>
      <c r="H281" s="49"/>
      <c r="I281" s="49"/>
      <c r="J281" s="50"/>
      <c r="K281" s="49">
        <f t="shared" si="113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55">
        <f>SUM(D283:D284)</f>
        <v>0</v>
      </c>
      <c r="E282" s="55">
        <f t="shared" ref="E282:J282" si="119">SUM(E283:E284)</f>
        <v>0</v>
      </c>
      <c r="F282" s="55">
        <f t="shared" si="119"/>
        <v>0</v>
      </c>
      <c r="G282" s="55">
        <f t="shared" si="119"/>
        <v>0</v>
      </c>
      <c r="H282" s="55">
        <f t="shared" si="119"/>
        <v>0</v>
      </c>
      <c r="I282" s="55">
        <v>0</v>
      </c>
      <c r="J282" s="56">
        <f t="shared" si="119"/>
        <v>0</v>
      </c>
      <c r="K282" s="55">
        <f t="shared" si="113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51"/>
      <c r="E283" s="51"/>
      <c r="F283" s="49">
        <f t="shared" ref="F283:F284" si="120">+D283+E283</f>
        <v>0</v>
      </c>
      <c r="G283" s="51"/>
      <c r="H283" s="51"/>
      <c r="I283" s="51"/>
      <c r="J283" s="52"/>
      <c r="K283" s="49">
        <f t="shared" si="113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51"/>
      <c r="E284" s="51"/>
      <c r="F284" s="49">
        <f t="shared" si="120"/>
        <v>0</v>
      </c>
      <c r="G284" s="51"/>
      <c r="H284" s="51"/>
      <c r="I284" s="51"/>
      <c r="J284" s="52"/>
      <c r="K284" s="49">
        <f t="shared" si="113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47">
        <f>SUM(D286:D290)</f>
        <v>0</v>
      </c>
      <c r="E285" s="47">
        <f t="shared" ref="E285:J285" si="121">SUM(E286:E290)</f>
        <v>0</v>
      </c>
      <c r="F285" s="47">
        <f t="shared" si="121"/>
        <v>0</v>
      </c>
      <c r="G285" s="47">
        <f t="shared" si="121"/>
        <v>0</v>
      </c>
      <c r="H285" s="47">
        <f t="shared" si="121"/>
        <v>0</v>
      </c>
      <c r="I285" s="47">
        <v>0</v>
      </c>
      <c r="J285" s="48">
        <f t="shared" si="121"/>
        <v>0</v>
      </c>
      <c r="K285" s="47">
        <f t="shared" si="113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51"/>
      <c r="E286" s="51"/>
      <c r="F286" s="49">
        <f t="shared" ref="F286:F290" si="122">+D286+E286</f>
        <v>0</v>
      </c>
      <c r="G286" s="51"/>
      <c r="H286" s="51"/>
      <c r="I286" s="51"/>
      <c r="J286" s="52"/>
      <c r="K286" s="49">
        <f t="shared" si="113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51"/>
      <c r="E287" s="51"/>
      <c r="F287" s="49">
        <f t="shared" si="122"/>
        <v>0</v>
      </c>
      <c r="G287" s="51"/>
      <c r="H287" s="51"/>
      <c r="I287" s="51"/>
      <c r="J287" s="52"/>
      <c r="K287" s="49">
        <f t="shared" si="113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51"/>
      <c r="E288" s="51"/>
      <c r="F288" s="49">
        <f t="shared" si="122"/>
        <v>0</v>
      </c>
      <c r="G288" s="51"/>
      <c r="H288" s="51"/>
      <c r="I288" s="51"/>
      <c r="J288" s="52"/>
      <c r="K288" s="49">
        <f t="shared" si="113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51"/>
      <c r="E289" s="51"/>
      <c r="F289" s="49">
        <f t="shared" si="122"/>
        <v>0</v>
      </c>
      <c r="G289" s="51"/>
      <c r="H289" s="51"/>
      <c r="I289" s="51"/>
      <c r="J289" s="52"/>
      <c r="K289" s="49">
        <f t="shared" si="113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51"/>
      <c r="E290" s="51"/>
      <c r="F290" s="49">
        <f t="shared" si="122"/>
        <v>0</v>
      </c>
      <c r="G290" s="51"/>
      <c r="H290" s="51"/>
      <c r="I290" s="51"/>
      <c r="J290" s="52"/>
      <c r="K290" s="49">
        <f t="shared" si="113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47">
        <f>+D292+D320</f>
        <v>0</v>
      </c>
      <c r="E291" s="47">
        <f t="shared" ref="E291:J291" si="123">+E292+E320</f>
        <v>0</v>
      </c>
      <c r="F291" s="47">
        <f t="shared" si="123"/>
        <v>0</v>
      </c>
      <c r="G291" s="47">
        <f t="shared" si="123"/>
        <v>0</v>
      </c>
      <c r="H291" s="47">
        <f t="shared" si="123"/>
        <v>0</v>
      </c>
      <c r="I291" s="47">
        <v>0</v>
      </c>
      <c r="J291" s="48">
        <f t="shared" si="123"/>
        <v>0</v>
      </c>
      <c r="K291" s="47">
        <f t="shared" si="113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47">
        <f>+D293+D303+D309+D316</f>
        <v>0</v>
      </c>
      <c r="E292" s="47">
        <f t="shared" ref="E292:J292" si="124">+E293+E303+E309+E316</f>
        <v>0</v>
      </c>
      <c r="F292" s="47">
        <f t="shared" si="124"/>
        <v>0</v>
      </c>
      <c r="G292" s="47">
        <f t="shared" si="124"/>
        <v>0</v>
      </c>
      <c r="H292" s="47">
        <f t="shared" si="124"/>
        <v>0</v>
      </c>
      <c r="I292" s="47">
        <v>0</v>
      </c>
      <c r="J292" s="48">
        <f t="shared" si="124"/>
        <v>0</v>
      </c>
      <c r="K292" s="47">
        <f t="shared" si="113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55">
        <f>SUM(D294:D302)</f>
        <v>0</v>
      </c>
      <c r="E293" s="55">
        <f t="shared" ref="E293:J293" si="125">SUM(E294:E302)</f>
        <v>0</v>
      </c>
      <c r="F293" s="55">
        <f t="shared" si="125"/>
        <v>0</v>
      </c>
      <c r="G293" s="55">
        <f t="shared" si="125"/>
        <v>0</v>
      </c>
      <c r="H293" s="55">
        <f t="shared" si="125"/>
        <v>0</v>
      </c>
      <c r="I293" s="55">
        <v>0</v>
      </c>
      <c r="J293" s="56">
        <f t="shared" si="125"/>
        <v>0</v>
      </c>
      <c r="K293" s="55">
        <f t="shared" si="113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51"/>
      <c r="E294" s="51"/>
      <c r="F294" s="49">
        <f t="shared" ref="F294:F302" si="126">+D294+E294</f>
        <v>0</v>
      </c>
      <c r="G294" s="51"/>
      <c r="H294" s="51"/>
      <c r="I294" s="51"/>
      <c r="J294" s="52"/>
      <c r="K294" s="49">
        <f t="shared" si="113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51"/>
      <c r="E295" s="51"/>
      <c r="F295" s="49">
        <f t="shared" si="126"/>
        <v>0</v>
      </c>
      <c r="G295" s="51"/>
      <c r="H295" s="51"/>
      <c r="I295" s="51"/>
      <c r="J295" s="52"/>
      <c r="K295" s="49">
        <f t="shared" si="113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51"/>
      <c r="E296" s="51"/>
      <c r="F296" s="49">
        <f t="shared" si="126"/>
        <v>0</v>
      </c>
      <c r="G296" s="51"/>
      <c r="H296" s="51"/>
      <c r="I296" s="51"/>
      <c r="J296" s="52"/>
      <c r="K296" s="49">
        <f t="shared" si="113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51"/>
      <c r="E297" s="51"/>
      <c r="F297" s="49">
        <f t="shared" si="126"/>
        <v>0</v>
      </c>
      <c r="G297" s="51"/>
      <c r="H297" s="51"/>
      <c r="I297" s="51"/>
      <c r="J297" s="52"/>
      <c r="K297" s="49">
        <f t="shared" si="113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51"/>
      <c r="E298" s="51"/>
      <c r="F298" s="49">
        <f t="shared" si="126"/>
        <v>0</v>
      </c>
      <c r="G298" s="51"/>
      <c r="H298" s="51"/>
      <c r="I298" s="51"/>
      <c r="J298" s="52"/>
      <c r="K298" s="49">
        <f t="shared" si="113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51"/>
      <c r="E299" s="51"/>
      <c r="F299" s="49">
        <f t="shared" si="126"/>
        <v>0</v>
      </c>
      <c r="G299" s="51"/>
      <c r="H299" s="51"/>
      <c r="I299" s="51"/>
      <c r="J299" s="52"/>
      <c r="K299" s="49">
        <f t="shared" si="113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51"/>
      <c r="E300" s="51"/>
      <c r="F300" s="49">
        <f t="shared" si="126"/>
        <v>0</v>
      </c>
      <c r="G300" s="51"/>
      <c r="H300" s="51"/>
      <c r="I300" s="51"/>
      <c r="J300" s="52"/>
      <c r="K300" s="49">
        <f t="shared" si="113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51"/>
      <c r="E301" s="51"/>
      <c r="F301" s="49">
        <f t="shared" si="126"/>
        <v>0</v>
      </c>
      <c r="G301" s="51"/>
      <c r="H301" s="51"/>
      <c r="I301" s="51"/>
      <c r="J301" s="52"/>
      <c r="K301" s="49">
        <f t="shared" si="113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51"/>
      <c r="E302" s="51"/>
      <c r="F302" s="49">
        <f t="shared" si="126"/>
        <v>0</v>
      </c>
      <c r="G302" s="51"/>
      <c r="H302" s="51"/>
      <c r="I302" s="51"/>
      <c r="J302" s="52"/>
      <c r="K302" s="49">
        <f t="shared" si="113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55">
        <f>SUM(D304:D308)</f>
        <v>0</v>
      </c>
      <c r="E303" s="55">
        <f t="shared" ref="E303:J303" si="127">SUM(E304:E308)</f>
        <v>0</v>
      </c>
      <c r="F303" s="55">
        <f t="shared" si="127"/>
        <v>0</v>
      </c>
      <c r="G303" s="55">
        <f t="shared" si="127"/>
        <v>0</v>
      </c>
      <c r="H303" s="55">
        <f t="shared" si="127"/>
        <v>0</v>
      </c>
      <c r="I303" s="55">
        <v>0</v>
      </c>
      <c r="J303" s="56">
        <f t="shared" si="127"/>
        <v>0</v>
      </c>
      <c r="K303" s="55">
        <f t="shared" si="113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51"/>
      <c r="E304" s="51"/>
      <c r="F304" s="49">
        <f t="shared" ref="F304:F309" si="128">+D304+E304</f>
        <v>0</v>
      </c>
      <c r="G304" s="51"/>
      <c r="H304" s="51"/>
      <c r="I304" s="51"/>
      <c r="J304" s="52"/>
      <c r="K304" s="49">
        <f t="shared" si="113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51"/>
      <c r="E305" s="51"/>
      <c r="F305" s="49">
        <f t="shared" si="128"/>
        <v>0</v>
      </c>
      <c r="G305" s="51"/>
      <c r="H305" s="51"/>
      <c r="I305" s="51"/>
      <c r="J305" s="52"/>
      <c r="K305" s="49">
        <f t="shared" si="113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51"/>
      <c r="E306" s="51"/>
      <c r="F306" s="49">
        <f t="shared" si="128"/>
        <v>0</v>
      </c>
      <c r="G306" s="51"/>
      <c r="H306" s="51"/>
      <c r="I306" s="51"/>
      <c r="J306" s="52"/>
      <c r="K306" s="49">
        <f t="shared" si="113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51"/>
      <c r="E307" s="51"/>
      <c r="F307" s="49">
        <f t="shared" si="128"/>
        <v>0</v>
      </c>
      <c r="G307" s="51"/>
      <c r="H307" s="51"/>
      <c r="I307" s="51"/>
      <c r="J307" s="52"/>
      <c r="K307" s="49">
        <f t="shared" si="113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51"/>
      <c r="E308" s="51"/>
      <c r="F308" s="49">
        <f t="shared" si="128"/>
        <v>0</v>
      </c>
      <c r="G308" s="51"/>
      <c r="H308" s="51"/>
      <c r="I308" s="51"/>
      <c r="J308" s="52"/>
      <c r="K308" s="49">
        <f t="shared" si="113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49"/>
      <c r="E309" s="49"/>
      <c r="F309" s="49">
        <f t="shared" si="128"/>
        <v>0</v>
      </c>
      <c r="G309" s="49"/>
      <c r="H309" s="49"/>
      <c r="I309" s="49"/>
      <c r="J309" s="50"/>
      <c r="K309" s="49">
        <f t="shared" si="113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55">
        <f>SUM(D311:D312)</f>
        <v>0</v>
      </c>
      <c r="E310" s="55">
        <f t="shared" ref="E310:J310" si="129">SUM(E311:E312)</f>
        <v>0</v>
      </c>
      <c r="F310" s="55">
        <f t="shared" si="129"/>
        <v>0</v>
      </c>
      <c r="G310" s="55">
        <f t="shared" si="129"/>
        <v>0</v>
      </c>
      <c r="H310" s="55">
        <f t="shared" si="129"/>
        <v>0</v>
      </c>
      <c r="I310" s="55">
        <v>0</v>
      </c>
      <c r="J310" s="56">
        <f t="shared" si="129"/>
        <v>0</v>
      </c>
      <c r="K310" s="55">
        <f t="shared" si="113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51"/>
      <c r="E311" s="51"/>
      <c r="F311" s="49">
        <f t="shared" ref="F311:F312" si="130">+D311+E311</f>
        <v>0</v>
      </c>
      <c r="G311" s="51"/>
      <c r="H311" s="51"/>
      <c r="I311" s="51"/>
      <c r="J311" s="52"/>
      <c r="K311" s="49">
        <f t="shared" si="113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51"/>
      <c r="E312" s="51"/>
      <c r="F312" s="49">
        <f t="shared" si="130"/>
        <v>0</v>
      </c>
      <c r="G312" s="51"/>
      <c r="H312" s="51"/>
      <c r="I312" s="51"/>
      <c r="J312" s="52"/>
      <c r="K312" s="49">
        <f t="shared" si="113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55">
        <f>SUM(D314:D315)</f>
        <v>0</v>
      </c>
      <c r="E313" s="55">
        <f t="shared" ref="E313:J313" si="131">SUM(E314:E315)</f>
        <v>0</v>
      </c>
      <c r="F313" s="55">
        <f t="shared" si="131"/>
        <v>0</v>
      </c>
      <c r="G313" s="55">
        <f t="shared" si="131"/>
        <v>0</v>
      </c>
      <c r="H313" s="55">
        <f t="shared" si="131"/>
        <v>0</v>
      </c>
      <c r="I313" s="55">
        <v>0</v>
      </c>
      <c r="J313" s="56">
        <f t="shared" si="131"/>
        <v>0</v>
      </c>
      <c r="K313" s="55">
        <f t="shared" si="113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51"/>
      <c r="E314" s="51"/>
      <c r="F314" s="49">
        <f t="shared" ref="F314:F315" si="132">+D314+E314</f>
        <v>0</v>
      </c>
      <c r="G314" s="51"/>
      <c r="H314" s="51"/>
      <c r="I314" s="51"/>
      <c r="J314" s="52"/>
      <c r="K314" s="49">
        <f t="shared" si="113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51"/>
      <c r="E315" s="51"/>
      <c r="F315" s="49">
        <f t="shared" si="132"/>
        <v>0</v>
      </c>
      <c r="G315" s="51"/>
      <c r="H315" s="51"/>
      <c r="I315" s="51"/>
      <c r="J315" s="52"/>
      <c r="K315" s="49">
        <f t="shared" si="113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55">
        <f>SUM(D317:D319)</f>
        <v>0</v>
      </c>
      <c r="E316" s="55">
        <f t="shared" ref="E316:J316" si="133">SUM(E317:E319)</f>
        <v>0</v>
      </c>
      <c r="F316" s="55">
        <f t="shared" si="133"/>
        <v>0</v>
      </c>
      <c r="G316" s="55">
        <f t="shared" si="133"/>
        <v>0</v>
      </c>
      <c r="H316" s="55">
        <f t="shared" si="133"/>
        <v>0</v>
      </c>
      <c r="I316" s="55">
        <v>0</v>
      </c>
      <c r="J316" s="56">
        <f t="shared" si="133"/>
        <v>0</v>
      </c>
      <c r="K316" s="55">
        <f t="shared" si="113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51"/>
      <c r="E317" s="51"/>
      <c r="F317" s="49">
        <f t="shared" ref="F317:F319" si="134">+D317+E317</f>
        <v>0</v>
      </c>
      <c r="G317" s="51"/>
      <c r="H317" s="51"/>
      <c r="I317" s="51"/>
      <c r="J317" s="52"/>
      <c r="K317" s="49">
        <f t="shared" si="113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51"/>
      <c r="E318" s="51"/>
      <c r="F318" s="49">
        <f t="shared" si="134"/>
        <v>0</v>
      </c>
      <c r="G318" s="51"/>
      <c r="H318" s="51"/>
      <c r="I318" s="51"/>
      <c r="J318" s="52"/>
      <c r="K318" s="49">
        <f t="shared" si="113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51"/>
      <c r="E319" s="51"/>
      <c r="F319" s="49">
        <f t="shared" si="134"/>
        <v>0</v>
      </c>
      <c r="G319" s="51"/>
      <c r="H319" s="51"/>
      <c r="I319" s="51"/>
      <c r="J319" s="52"/>
      <c r="K319" s="49">
        <f t="shared" si="113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47">
        <f>+D321+D324+D328+D335</f>
        <v>0</v>
      </c>
      <c r="E320" s="47">
        <f t="shared" ref="E320:J320" si="135">+E321+E324+E328+E335</f>
        <v>0</v>
      </c>
      <c r="F320" s="47">
        <f t="shared" si="135"/>
        <v>0</v>
      </c>
      <c r="G320" s="47">
        <f t="shared" si="135"/>
        <v>0</v>
      </c>
      <c r="H320" s="47">
        <f t="shared" si="135"/>
        <v>0</v>
      </c>
      <c r="I320" s="47">
        <v>0</v>
      </c>
      <c r="J320" s="48">
        <f t="shared" si="135"/>
        <v>0</v>
      </c>
      <c r="K320" s="47">
        <f t="shared" si="113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47">
        <f>+D322+D323</f>
        <v>0</v>
      </c>
      <c r="E321" s="47">
        <f t="shared" ref="E321:J321" si="136">+E322+E323</f>
        <v>0</v>
      </c>
      <c r="F321" s="47">
        <f t="shared" si="136"/>
        <v>0</v>
      </c>
      <c r="G321" s="47">
        <f t="shared" si="136"/>
        <v>0</v>
      </c>
      <c r="H321" s="47">
        <f t="shared" si="136"/>
        <v>0</v>
      </c>
      <c r="I321" s="47">
        <v>0</v>
      </c>
      <c r="J321" s="48">
        <f t="shared" si="136"/>
        <v>0</v>
      </c>
      <c r="K321" s="47">
        <f t="shared" si="113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51"/>
      <c r="E322" s="51"/>
      <c r="F322" s="49">
        <f t="shared" ref="F322:F323" si="137">+D322+E322</f>
        <v>0</v>
      </c>
      <c r="G322" s="51"/>
      <c r="H322" s="51"/>
      <c r="I322" s="51"/>
      <c r="J322" s="52"/>
      <c r="K322" s="49">
        <f t="shared" si="113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51"/>
      <c r="E323" s="51"/>
      <c r="F323" s="49">
        <f t="shared" si="137"/>
        <v>0</v>
      </c>
      <c r="G323" s="51"/>
      <c r="H323" s="51"/>
      <c r="I323" s="51"/>
      <c r="J323" s="52"/>
      <c r="K323" s="49">
        <f t="shared" si="113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47">
        <f>SUM(D325:D327)</f>
        <v>0</v>
      </c>
      <c r="E324" s="47">
        <f t="shared" ref="E324:J324" si="138">SUM(E325:E327)</f>
        <v>0</v>
      </c>
      <c r="F324" s="47">
        <f t="shared" si="138"/>
        <v>0</v>
      </c>
      <c r="G324" s="47">
        <f t="shared" si="138"/>
        <v>0</v>
      </c>
      <c r="H324" s="47">
        <f t="shared" si="138"/>
        <v>0</v>
      </c>
      <c r="I324" s="47">
        <v>0</v>
      </c>
      <c r="J324" s="48">
        <f t="shared" si="138"/>
        <v>0</v>
      </c>
      <c r="K324" s="47">
        <f t="shared" si="113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51"/>
      <c r="E325" s="51"/>
      <c r="F325" s="49">
        <f t="shared" ref="F325:F327" si="139">+D325+E325</f>
        <v>0</v>
      </c>
      <c r="G325" s="51"/>
      <c r="H325" s="51"/>
      <c r="I325" s="51"/>
      <c r="J325" s="52"/>
      <c r="K325" s="49">
        <f t="shared" si="113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51"/>
      <c r="E326" s="51"/>
      <c r="F326" s="49">
        <f t="shared" si="139"/>
        <v>0</v>
      </c>
      <c r="G326" s="51"/>
      <c r="H326" s="51"/>
      <c r="I326" s="51"/>
      <c r="J326" s="52"/>
      <c r="K326" s="49">
        <f t="shared" si="113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51"/>
      <c r="E327" s="51"/>
      <c r="F327" s="49">
        <f t="shared" si="139"/>
        <v>0</v>
      </c>
      <c r="G327" s="51"/>
      <c r="H327" s="51"/>
      <c r="I327" s="51"/>
      <c r="J327" s="52"/>
      <c r="K327" s="49">
        <f t="shared" si="113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47">
        <f>+D329+D332</f>
        <v>0</v>
      </c>
      <c r="E328" s="47">
        <f t="shared" ref="E328:J328" si="140">+E329+E332</f>
        <v>0</v>
      </c>
      <c r="F328" s="47">
        <f t="shared" si="140"/>
        <v>0</v>
      </c>
      <c r="G328" s="47">
        <f t="shared" si="140"/>
        <v>0</v>
      </c>
      <c r="H328" s="47">
        <f t="shared" si="140"/>
        <v>0</v>
      </c>
      <c r="I328" s="47">
        <v>0</v>
      </c>
      <c r="J328" s="48">
        <f t="shared" si="140"/>
        <v>0</v>
      </c>
      <c r="K328" s="47">
        <f t="shared" si="113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55">
        <f>SUM(D330:D331)</f>
        <v>0</v>
      </c>
      <c r="E329" s="55">
        <f t="shared" ref="E329:J329" si="141">SUM(E330:E331)</f>
        <v>0</v>
      </c>
      <c r="F329" s="55">
        <f t="shared" si="141"/>
        <v>0</v>
      </c>
      <c r="G329" s="55">
        <f t="shared" si="141"/>
        <v>0</v>
      </c>
      <c r="H329" s="55">
        <f t="shared" si="141"/>
        <v>0</v>
      </c>
      <c r="I329" s="55">
        <v>0</v>
      </c>
      <c r="J329" s="56">
        <f t="shared" si="141"/>
        <v>0</v>
      </c>
      <c r="K329" s="55">
        <f t="shared" si="113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51"/>
      <c r="E330" s="51"/>
      <c r="F330" s="49">
        <f t="shared" ref="F330:F331" si="142">+D330+E330</f>
        <v>0</v>
      </c>
      <c r="G330" s="51"/>
      <c r="H330" s="51"/>
      <c r="I330" s="51"/>
      <c r="J330" s="52"/>
      <c r="K330" s="49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51"/>
      <c r="E331" s="51"/>
      <c r="F331" s="49">
        <f t="shared" si="142"/>
        <v>0</v>
      </c>
      <c r="G331" s="51"/>
      <c r="H331" s="51"/>
      <c r="I331" s="51"/>
      <c r="J331" s="52"/>
      <c r="K331" s="49">
        <f t="shared" si="143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55">
        <f>SUM(D333:D334)</f>
        <v>0</v>
      </c>
      <c r="E332" s="55">
        <f t="shared" ref="E332:J332" si="144">SUM(E333:E334)</f>
        <v>0</v>
      </c>
      <c r="F332" s="55">
        <f t="shared" si="144"/>
        <v>0</v>
      </c>
      <c r="G332" s="55">
        <f t="shared" si="144"/>
        <v>0</v>
      </c>
      <c r="H332" s="55">
        <f t="shared" si="144"/>
        <v>0</v>
      </c>
      <c r="I332" s="55">
        <v>0</v>
      </c>
      <c r="J332" s="56">
        <f t="shared" si="144"/>
        <v>0</v>
      </c>
      <c r="K332" s="55">
        <f t="shared" si="143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51"/>
      <c r="E333" s="51"/>
      <c r="F333" s="49">
        <f t="shared" ref="F333:F334" si="145">+D333+E333</f>
        <v>0</v>
      </c>
      <c r="G333" s="51"/>
      <c r="H333" s="51"/>
      <c r="I333" s="51"/>
      <c r="J333" s="52"/>
      <c r="K333" s="49">
        <f t="shared" si="143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51"/>
      <c r="E334" s="51"/>
      <c r="F334" s="49">
        <f t="shared" si="145"/>
        <v>0</v>
      </c>
      <c r="G334" s="51"/>
      <c r="H334" s="51"/>
      <c r="I334" s="51"/>
      <c r="J334" s="52"/>
      <c r="K334" s="49">
        <f t="shared" si="143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47">
        <f>SUM(D336:D338)</f>
        <v>0</v>
      </c>
      <c r="E335" s="47">
        <f t="shared" ref="E335:J335" si="146">SUM(E336:E338)</f>
        <v>0</v>
      </c>
      <c r="F335" s="47">
        <f t="shared" si="146"/>
        <v>0</v>
      </c>
      <c r="G335" s="47">
        <f t="shared" si="146"/>
        <v>0</v>
      </c>
      <c r="H335" s="47">
        <f t="shared" si="146"/>
        <v>0</v>
      </c>
      <c r="I335" s="47">
        <v>0</v>
      </c>
      <c r="J335" s="48">
        <f t="shared" si="146"/>
        <v>0</v>
      </c>
      <c r="K335" s="47">
        <f t="shared" si="143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51"/>
      <c r="E336" s="51"/>
      <c r="F336" s="49">
        <f t="shared" ref="F336:F339" si="147">+D336+E336</f>
        <v>0</v>
      </c>
      <c r="G336" s="51"/>
      <c r="H336" s="51"/>
      <c r="I336" s="51"/>
      <c r="J336" s="52"/>
      <c r="K336" s="49">
        <f t="shared" si="143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51"/>
      <c r="E337" s="51"/>
      <c r="F337" s="49">
        <f t="shared" si="147"/>
        <v>0</v>
      </c>
      <c r="G337" s="51"/>
      <c r="H337" s="51"/>
      <c r="I337" s="51"/>
      <c r="J337" s="52"/>
      <c r="K337" s="49">
        <f t="shared" si="143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51"/>
      <c r="E338" s="51"/>
      <c r="F338" s="49">
        <f t="shared" si="147"/>
        <v>0</v>
      </c>
      <c r="G338" s="51"/>
      <c r="H338" s="51"/>
      <c r="I338" s="51"/>
      <c r="J338" s="52"/>
      <c r="K338" s="49">
        <f t="shared" si="143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53"/>
      <c r="E339" s="53"/>
      <c r="F339" s="49">
        <f t="shared" si="147"/>
        <v>0</v>
      </c>
      <c r="G339" s="53"/>
      <c r="H339" s="53"/>
      <c r="I339" s="53"/>
      <c r="J339" s="54"/>
      <c r="K339" s="63">
        <f t="shared" si="143"/>
        <v>0</v>
      </c>
    </row>
    <row r="340" spans="1:11" x14ac:dyDescent="0.2">
      <c r="A340" s="35"/>
      <c r="B340" s="8"/>
      <c r="C340" s="9" t="s">
        <v>586</v>
      </c>
      <c r="D340" s="43">
        <f>+D9+D150</f>
        <v>855562732</v>
      </c>
      <c r="E340" s="43">
        <f t="shared" ref="E340:J340" si="148">+E9+E150</f>
        <v>174145206.99000001</v>
      </c>
      <c r="F340" s="43">
        <f t="shared" si="148"/>
        <v>1029707938.99</v>
      </c>
      <c r="G340" s="43">
        <f t="shared" si="148"/>
        <v>579236710.24000001</v>
      </c>
      <c r="H340" s="43">
        <f t="shared" si="148"/>
        <v>534976607.81999999</v>
      </c>
      <c r="I340" s="43">
        <v>534976607.81999999</v>
      </c>
      <c r="J340" s="46">
        <f t="shared" si="148"/>
        <v>534910802.69999999</v>
      </c>
      <c r="K340" s="64">
        <f t="shared" si="143"/>
        <v>494731331.17000002</v>
      </c>
    </row>
    <row r="341" spans="1:11" x14ac:dyDescent="0.2">
      <c r="B341" s="10"/>
      <c r="C341" s="10"/>
      <c r="D341" s="17"/>
      <c r="E341" s="17"/>
      <c r="F341" s="24"/>
      <c r="G341" s="17"/>
      <c r="H341" s="17"/>
    </row>
    <row r="342" spans="1:11" x14ac:dyDescent="0.2">
      <c r="B342" s="10"/>
      <c r="C342" s="10"/>
      <c r="D342" s="17"/>
      <c r="E342" s="17"/>
      <c r="F342" s="17"/>
      <c r="G342" s="17"/>
      <c r="H342" s="17"/>
      <c r="I342" s="17"/>
      <c r="J342" s="17"/>
      <c r="K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" right="0.70866141732283472" top="0" bottom="0" header="0" footer="0"/>
  <pageSetup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91"/>
  <sheetViews>
    <sheetView showGridLines="0" tabSelected="1" workbookViewId="0">
      <selection activeCell="B1" sqref="B1:K340"/>
    </sheetView>
  </sheetViews>
  <sheetFormatPr baseColWidth="10" defaultRowHeight="12.75" x14ac:dyDescent="0.2"/>
  <cols>
    <col min="1" max="1" width="6.140625" style="1" customWidth="1"/>
    <col min="2" max="2" width="5.28515625" style="1" customWidth="1"/>
    <col min="3" max="3" width="45.140625" style="1" customWidth="1"/>
    <col min="4" max="5" width="16.5703125" style="1" customWidth="1"/>
    <col min="6" max="6" width="22.42578125" style="1" customWidth="1"/>
    <col min="7" max="11" width="16.5703125" style="1" customWidth="1"/>
    <col min="12" max="16384" width="11.42578125" style="1"/>
  </cols>
  <sheetData>
    <row r="1" spans="1:1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">
      <c r="A3" s="67" t="s">
        <v>591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74" t="s">
        <v>592</v>
      </c>
      <c r="E5" s="74"/>
      <c r="F5" s="74"/>
      <c r="G5" s="74"/>
      <c r="H5" s="74"/>
      <c r="I5" s="74"/>
      <c r="J5" s="74"/>
      <c r="K5" s="74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7" t="s">
        <v>2</v>
      </c>
      <c r="B7" s="77" t="s">
        <v>14</v>
      </c>
      <c r="C7" s="78" t="s">
        <v>3</v>
      </c>
      <c r="D7" s="77" t="s">
        <v>4</v>
      </c>
      <c r="E7" s="77"/>
      <c r="F7" s="77"/>
      <c r="G7" s="77"/>
      <c r="H7" s="77"/>
      <c r="I7" s="77"/>
      <c r="J7" s="77"/>
      <c r="K7" s="77" t="s">
        <v>5</v>
      </c>
    </row>
    <row r="8" spans="1:11" ht="25.5" x14ac:dyDescent="0.2">
      <c r="A8" s="77"/>
      <c r="B8" s="77"/>
      <c r="C8" s="78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77"/>
    </row>
    <row r="9" spans="1:11" x14ac:dyDescent="0.2">
      <c r="A9" s="9">
        <v>2</v>
      </c>
      <c r="B9" s="76" t="s">
        <v>15</v>
      </c>
      <c r="C9" s="76"/>
      <c r="D9" s="43">
        <f t="shared" ref="D9:J9" si="0">+D10+D114</f>
        <v>855562732</v>
      </c>
      <c r="E9" s="43">
        <f t="shared" si="0"/>
        <v>174145206.99000001</v>
      </c>
      <c r="F9" s="43">
        <f t="shared" si="0"/>
        <v>1029707938.9899998</v>
      </c>
      <c r="G9" s="43">
        <f t="shared" si="0"/>
        <v>579236710.24000013</v>
      </c>
      <c r="H9" s="43">
        <f t="shared" si="0"/>
        <v>534976607.82000023</v>
      </c>
      <c r="I9" s="43">
        <v>534976607.82000023</v>
      </c>
      <c r="J9" s="43">
        <f t="shared" si="0"/>
        <v>534910802.70000023</v>
      </c>
      <c r="K9" s="43">
        <f t="shared" ref="K9:K142" si="1">+F9-H9</f>
        <v>494731331.16999954</v>
      </c>
    </row>
    <row r="10" spans="1:11" x14ac:dyDescent="0.2">
      <c r="A10" s="9">
        <v>2.1</v>
      </c>
      <c r="B10" s="75" t="s">
        <v>16</v>
      </c>
      <c r="C10" s="75"/>
      <c r="D10" s="43">
        <f>SUM(D11:D113)</f>
        <v>847325136</v>
      </c>
      <c r="E10" s="43">
        <f t="shared" ref="E10:J10" si="2">SUM(E11:E113)</f>
        <v>79870509.620000005</v>
      </c>
      <c r="F10" s="43">
        <f t="shared" si="2"/>
        <v>927195645.61999977</v>
      </c>
      <c r="G10" s="43">
        <f t="shared" si="2"/>
        <v>529997548.28000009</v>
      </c>
      <c r="H10" s="43">
        <f t="shared" si="2"/>
        <v>516391088.24000025</v>
      </c>
      <c r="I10" s="43">
        <v>516391088.24000025</v>
      </c>
      <c r="J10" s="43">
        <f t="shared" si="2"/>
        <v>516325283.12000024</v>
      </c>
      <c r="K10" s="43">
        <f t="shared" si="1"/>
        <v>410804557.37999952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44">
        <v>436965530</v>
      </c>
      <c r="E11" s="44">
        <v>13443688.449999999</v>
      </c>
      <c r="F11" s="45">
        <f t="shared" ref="F11:F113" si="3">+D11+E11</f>
        <v>450409218.44999999</v>
      </c>
      <c r="G11" s="44">
        <v>325831560.51999998</v>
      </c>
      <c r="H11" s="44">
        <v>325830869.35000002</v>
      </c>
      <c r="I11" s="44">
        <v>325830869.35000002</v>
      </c>
      <c r="J11" s="44">
        <v>325830869.35000002</v>
      </c>
      <c r="K11" s="45">
        <f t="shared" si="1"/>
        <v>124578349.09999996</v>
      </c>
    </row>
    <row r="12" spans="1:11" ht="25.5" x14ac:dyDescent="0.2">
      <c r="A12" s="42">
        <v>21111</v>
      </c>
      <c r="B12" s="42">
        <v>1230</v>
      </c>
      <c r="C12" s="42" t="s">
        <v>594</v>
      </c>
      <c r="D12" s="44">
        <v>150000</v>
      </c>
      <c r="E12" s="44">
        <v>0</v>
      </c>
      <c r="F12" s="45">
        <f t="shared" ref="F12" si="4">+D12+E12</f>
        <v>150000</v>
      </c>
      <c r="G12" s="44">
        <v>64384.33</v>
      </c>
      <c r="H12" s="44">
        <v>64384.33</v>
      </c>
      <c r="I12" s="44">
        <v>64384.33</v>
      </c>
      <c r="J12" s="44">
        <v>64384.33</v>
      </c>
      <c r="K12" s="45">
        <f t="shared" ref="K12" si="5">+F12-H12</f>
        <v>85615.67</v>
      </c>
    </row>
    <row r="13" spans="1:11" ht="25.5" x14ac:dyDescent="0.2">
      <c r="A13" s="42">
        <v>21111</v>
      </c>
      <c r="B13" s="42">
        <v>1320</v>
      </c>
      <c r="C13" s="42" t="s">
        <v>595</v>
      </c>
      <c r="D13" s="44">
        <v>58616734</v>
      </c>
      <c r="E13" s="44">
        <v>1792975.89</v>
      </c>
      <c r="F13" s="45">
        <f t="shared" ref="F13" si="6">+D13+E13</f>
        <v>60409709.890000001</v>
      </c>
      <c r="G13" s="44">
        <v>5013197.4400000004</v>
      </c>
      <c r="H13" s="44">
        <v>5002352.8499999996</v>
      </c>
      <c r="I13" s="44">
        <v>5002352.8499999996</v>
      </c>
      <c r="J13" s="44">
        <v>5002352.8499999996</v>
      </c>
      <c r="K13" s="45">
        <f t="shared" ref="K13" si="7">+F13-H13</f>
        <v>55407357.039999999</v>
      </c>
    </row>
    <row r="14" spans="1:11" x14ac:dyDescent="0.2">
      <c r="A14" s="42">
        <v>21111</v>
      </c>
      <c r="B14" s="42">
        <v>1340</v>
      </c>
      <c r="C14" s="42" t="s">
        <v>596</v>
      </c>
      <c r="D14" s="44">
        <v>0</v>
      </c>
      <c r="E14" s="44">
        <v>0</v>
      </c>
      <c r="F14" s="45">
        <f t="shared" ref="F14" si="8">+D14+E14</f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ref="K14" si="9">+F14-H14</f>
        <v>0</v>
      </c>
    </row>
    <row r="15" spans="1:11" ht="25.5" x14ac:dyDescent="0.2">
      <c r="A15" s="42">
        <v>21111</v>
      </c>
      <c r="B15" s="42">
        <v>1510</v>
      </c>
      <c r="C15" s="42" t="s">
        <v>597</v>
      </c>
      <c r="D15" s="44">
        <v>29276608</v>
      </c>
      <c r="E15" s="44">
        <v>895904.1</v>
      </c>
      <c r="F15" s="45">
        <f t="shared" ref="F15" si="10">+D15+E15</f>
        <v>30172512.100000001</v>
      </c>
      <c r="G15" s="44">
        <v>21712093.559999999</v>
      </c>
      <c r="H15" s="44">
        <v>21712093.559999999</v>
      </c>
      <c r="I15" s="44">
        <v>21712093.559999999</v>
      </c>
      <c r="J15" s="44">
        <v>21712093.559999999</v>
      </c>
      <c r="K15" s="45">
        <f t="shared" ref="K15" si="11">+F15-H15</f>
        <v>8460418.5400000028</v>
      </c>
    </row>
    <row r="16" spans="1:11" x14ac:dyDescent="0.2">
      <c r="A16" s="42">
        <v>21111</v>
      </c>
      <c r="B16" s="42">
        <v>1520</v>
      </c>
      <c r="C16" s="42" t="s">
        <v>598</v>
      </c>
      <c r="D16" s="44">
        <v>5990600</v>
      </c>
      <c r="E16" s="44">
        <v>0</v>
      </c>
      <c r="F16" s="45">
        <f t="shared" ref="F16" si="12">+D16+E16</f>
        <v>5990600</v>
      </c>
      <c r="G16" s="44">
        <v>1495487.8</v>
      </c>
      <c r="H16" s="44">
        <v>1495487.8</v>
      </c>
      <c r="I16" s="44">
        <v>1495487.8</v>
      </c>
      <c r="J16" s="44">
        <v>1495487.8</v>
      </c>
      <c r="K16" s="45">
        <f t="shared" ref="K16" si="13">+F16-H16</f>
        <v>4495112.2</v>
      </c>
    </row>
    <row r="17" spans="1:11" x14ac:dyDescent="0.2">
      <c r="A17" s="42">
        <v>21111</v>
      </c>
      <c r="B17" s="42">
        <v>1540</v>
      </c>
      <c r="C17" s="42" t="s">
        <v>599</v>
      </c>
      <c r="D17" s="44">
        <v>32258507</v>
      </c>
      <c r="E17" s="44">
        <v>196542.71</v>
      </c>
      <c r="F17" s="45">
        <f t="shared" ref="F17" si="14">+D17+E17</f>
        <v>32455049.710000001</v>
      </c>
      <c r="G17" s="44">
        <v>19367316.350000001</v>
      </c>
      <c r="H17" s="44">
        <v>18864691.350000001</v>
      </c>
      <c r="I17" s="44">
        <v>18864691.350000001</v>
      </c>
      <c r="J17" s="44">
        <v>18864691.350000001</v>
      </c>
      <c r="K17" s="45">
        <f t="shared" ref="K17" si="15">+F17-H17</f>
        <v>13590358.359999999</v>
      </c>
    </row>
    <row r="18" spans="1:11" ht="25.5" x14ac:dyDescent="0.2">
      <c r="A18" s="42">
        <v>21111</v>
      </c>
      <c r="B18" s="42">
        <v>1550</v>
      </c>
      <c r="C18" s="42" t="s">
        <v>600</v>
      </c>
      <c r="D18" s="44">
        <v>468000</v>
      </c>
      <c r="E18" s="44">
        <v>0</v>
      </c>
      <c r="F18" s="45">
        <f t="shared" ref="F18" si="16">+D18+E18</f>
        <v>468000</v>
      </c>
      <c r="G18" s="44">
        <v>0</v>
      </c>
      <c r="H18" s="44">
        <v>0</v>
      </c>
      <c r="I18" s="44">
        <v>0</v>
      </c>
      <c r="J18" s="44">
        <v>0</v>
      </c>
      <c r="K18" s="45">
        <f t="shared" ref="K18" si="17">+F18-H18</f>
        <v>468000</v>
      </c>
    </row>
    <row r="19" spans="1:11" ht="25.5" x14ac:dyDescent="0.2">
      <c r="A19" s="42">
        <v>21111</v>
      </c>
      <c r="B19" s="42">
        <v>1590</v>
      </c>
      <c r="C19" s="42" t="s">
        <v>601</v>
      </c>
      <c r="D19" s="44">
        <v>516800</v>
      </c>
      <c r="E19" s="44">
        <v>0</v>
      </c>
      <c r="F19" s="45">
        <f t="shared" ref="F19" si="18">+D19+E19</f>
        <v>516800</v>
      </c>
      <c r="G19" s="44">
        <v>0</v>
      </c>
      <c r="H19" s="44">
        <v>0</v>
      </c>
      <c r="I19" s="44">
        <v>0</v>
      </c>
      <c r="J19" s="44">
        <v>0</v>
      </c>
      <c r="K19" s="45">
        <f t="shared" ref="K19" si="19">+F19-H19</f>
        <v>516800</v>
      </c>
    </row>
    <row r="20" spans="1:11" x14ac:dyDescent="0.2">
      <c r="A20" s="42">
        <v>21111</v>
      </c>
      <c r="B20" s="42">
        <v>1710</v>
      </c>
      <c r="C20" s="42" t="s">
        <v>602</v>
      </c>
      <c r="D20" s="44">
        <v>0</v>
      </c>
      <c r="E20" s="44">
        <v>231423.09</v>
      </c>
      <c r="F20" s="45">
        <f t="shared" ref="F20" si="20">+D20+E20</f>
        <v>231423.09</v>
      </c>
      <c r="G20" s="44">
        <v>139792.5</v>
      </c>
      <c r="H20" s="44">
        <v>139792.5</v>
      </c>
      <c r="I20" s="44">
        <v>139792.5</v>
      </c>
      <c r="J20" s="44">
        <v>139792.5</v>
      </c>
      <c r="K20" s="45">
        <f t="shared" ref="K20" si="21">+F20-H20</f>
        <v>91630.59</v>
      </c>
    </row>
    <row r="21" spans="1:11" ht="25.5" x14ac:dyDescent="0.2">
      <c r="A21" s="42">
        <v>21112</v>
      </c>
      <c r="B21" s="42">
        <v>1410</v>
      </c>
      <c r="C21" s="42" t="s">
        <v>603</v>
      </c>
      <c r="D21" s="44">
        <v>59056068</v>
      </c>
      <c r="E21" s="44">
        <v>35442.629999999997</v>
      </c>
      <c r="F21" s="45">
        <f t="shared" ref="F21" si="22">+D21+E21</f>
        <v>59091510.630000003</v>
      </c>
      <c r="G21" s="44">
        <v>43202907.329999998</v>
      </c>
      <c r="H21" s="44">
        <v>43202907.329999998</v>
      </c>
      <c r="I21" s="44">
        <v>43202907.329999998</v>
      </c>
      <c r="J21" s="44">
        <v>43202907.329999998</v>
      </c>
      <c r="K21" s="45">
        <f t="shared" ref="K21" si="23">+F21-H21</f>
        <v>15888603.300000004</v>
      </c>
    </row>
    <row r="22" spans="1:11" ht="25.5" x14ac:dyDescent="0.2">
      <c r="A22" s="42">
        <v>21112</v>
      </c>
      <c r="B22" s="42">
        <v>1420</v>
      </c>
      <c r="C22" s="42" t="s">
        <v>604</v>
      </c>
      <c r="D22" s="44">
        <v>25031736</v>
      </c>
      <c r="E22" s="44">
        <v>262915.95</v>
      </c>
      <c r="F22" s="45">
        <f t="shared" ref="F22" si="24">+D22+E22</f>
        <v>25294651.949999999</v>
      </c>
      <c r="G22" s="44">
        <v>18866794.940000001</v>
      </c>
      <c r="H22" s="44">
        <v>18866794.940000001</v>
      </c>
      <c r="I22" s="44">
        <v>18866794.940000001</v>
      </c>
      <c r="J22" s="44">
        <v>18866794.940000001</v>
      </c>
      <c r="K22" s="45">
        <f t="shared" ref="K22" si="25">+F22-H22</f>
        <v>6427857.0099999979</v>
      </c>
    </row>
    <row r="23" spans="1:11" ht="25.5" x14ac:dyDescent="0.2">
      <c r="A23" s="42">
        <v>21112</v>
      </c>
      <c r="B23" s="42">
        <v>1430</v>
      </c>
      <c r="C23" s="42" t="s">
        <v>605</v>
      </c>
      <c r="D23" s="44">
        <v>10000392</v>
      </c>
      <c r="E23" s="44">
        <v>0</v>
      </c>
      <c r="F23" s="45">
        <f t="shared" ref="F23" si="26">+D23+E23</f>
        <v>10000392</v>
      </c>
      <c r="G23" s="44">
        <v>7547456.6799999997</v>
      </c>
      <c r="H23" s="44">
        <v>7547456.6799999997</v>
      </c>
      <c r="I23" s="44">
        <v>7547456.6799999997</v>
      </c>
      <c r="J23" s="44">
        <v>7547456.6799999997</v>
      </c>
      <c r="K23" s="45">
        <f t="shared" ref="K23" si="27">+F23-H23</f>
        <v>2452935.3200000003</v>
      </c>
    </row>
    <row r="24" spans="1:11" ht="25.5" x14ac:dyDescent="0.2">
      <c r="A24" s="42">
        <v>21112</v>
      </c>
      <c r="B24" s="42">
        <v>1440</v>
      </c>
      <c r="C24" s="42" t="s">
        <v>606</v>
      </c>
      <c r="D24" s="44">
        <v>5125600</v>
      </c>
      <c r="E24" s="44">
        <v>0</v>
      </c>
      <c r="F24" s="45">
        <f t="shared" ref="F24" si="28">+D24+E24</f>
        <v>5125600</v>
      </c>
      <c r="G24" s="44">
        <v>2801223.84</v>
      </c>
      <c r="H24" s="44">
        <v>2801223.84</v>
      </c>
      <c r="I24" s="44">
        <v>2801223.84</v>
      </c>
      <c r="J24" s="44">
        <v>2801223.84</v>
      </c>
      <c r="K24" s="45">
        <f t="shared" ref="K24" si="29">+F24-H24</f>
        <v>2324376.16</v>
      </c>
    </row>
    <row r="25" spans="1:11" ht="25.5" x14ac:dyDescent="0.2">
      <c r="A25" s="42">
        <v>21113</v>
      </c>
      <c r="B25" s="42">
        <v>3980</v>
      </c>
      <c r="C25" s="42" t="s">
        <v>607</v>
      </c>
      <c r="D25" s="44">
        <v>9945873</v>
      </c>
      <c r="E25" s="44">
        <v>310436.40999999997</v>
      </c>
      <c r="F25" s="45">
        <f t="shared" ref="F25" si="30">+D25+E25</f>
        <v>10256309.41</v>
      </c>
      <c r="G25" s="44">
        <v>6670480.7000000002</v>
      </c>
      <c r="H25" s="44">
        <v>6670480.7000000002</v>
      </c>
      <c r="I25" s="44">
        <v>6670480.7000000002</v>
      </c>
      <c r="J25" s="44">
        <v>6670480.7000000002</v>
      </c>
      <c r="K25" s="45">
        <f t="shared" ref="K25" si="31">+F25-H25</f>
        <v>3585828.71</v>
      </c>
    </row>
    <row r="26" spans="1:11" ht="25.5" x14ac:dyDescent="0.2">
      <c r="A26" s="42">
        <v>2112</v>
      </c>
      <c r="B26" s="42">
        <v>2110</v>
      </c>
      <c r="C26" s="42" t="s">
        <v>608</v>
      </c>
      <c r="D26" s="44">
        <v>1172317</v>
      </c>
      <c r="E26" s="44">
        <v>151438.10999999999</v>
      </c>
      <c r="F26" s="45">
        <f t="shared" ref="F26" si="32">+D26+E26</f>
        <v>1323755.1099999999</v>
      </c>
      <c r="G26" s="44">
        <v>1030364.99</v>
      </c>
      <c r="H26" s="44">
        <v>64041.14</v>
      </c>
      <c r="I26" s="44">
        <v>64041.14</v>
      </c>
      <c r="J26" s="44">
        <v>62541.14</v>
      </c>
      <c r="K26" s="45">
        <f t="shared" ref="K26" si="33">+F26-H26</f>
        <v>1259713.97</v>
      </c>
    </row>
    <row r="27" spans="1:11" ht="25.5" x14ac:dyDescent="0.2">
      <c r="A27" s="42">
        <v>2112</v>
      </c>
      <c r="B27" s="42">
        <v>2120</v>
      </c>
      <c r="C27" s="42" t="s">
        <v>609</v>
      </c>
      <c r="D27" s="44">
        <v>75249</v>
      </c>
      <c r="E27" s="44">
        <v>61534.53</v>
      </c>
      <c r="F27" s="45">
        <f t="shared" ref="F27" si="34">+D27+E27</f>
        <v>136783.53</v>
      </c>
      <c r="G27" s="44">
        <v>88286.31</v>
      </c>
      <c r="H27" s="44">
        <v>87910.47</v>
      </c>
      <c r="I27" s="44">
        <v>87910.47</v>
      </c>
      <c r="J27" s="44">
        <v>87910.47</v>
      </c>
      <c r="K27" s="45">
        <f t="shared" ref="K27" si="35">+F27-H27</f>
        <v>48873.06</v>
      </c>
    </row>
    <row r="28" spans="1:11" ht="25.5" x14ac:dyDescent="0.2">
      <c r="A28" s="42">
        <v>2112</v>
      </c>
      <c r="B28" s="42">
        <v>2140</v>
      </c>
      <c r="C28" s="42" t="s">
        <v>610</v>
      </c>
      <c r="D28" s="44">
        <v>1855752</v>
      </c>
      <c r="E28" s="44">
        <v>107586.68</v>
      </c>
      <c r="F28" s="45">
        <f t="shared" ref="F28" si="36">+D28+E28</f>
        <v>1963338.68</v>
      </c>
      <c r="G28" s="44">
        <v>1551475.49</v>
      </c>
      <c r="H28" s="44">
        <v>1273756.93</v>
      </c>
      <c r="I28" s="44">
        <v>1273756.93</v>
      </c>
      <c r="J28" s="44">
        <v>1273756.93</v>
      </c>
      <c r="K28" s="45">
        <f t="shared" ref="K28" si="37">+F28-H28</f>
        <v>689581.75</v>
      </c>
    </row>
    <row r="29" spans="1:11" ht="25.5" x14ac:dyDescent="0.2">
      <c r="A29" s="42">
        <v>2112</v>
      </c>
      <c r="B29" s="42">
        <v>2150</v>
      </c>
      <c r="C29" s="42" t="s">
        <v>611</v>
      </c>
      <c r="D29" s="44">
        <v>241200</v>
      </c>
      <c r="E29" s="44">
        <v>440000</v>
      </c>
      <c r="F29" s="45">
        <f t="shared" ref="F29" si="38">+D29+E29</f>
        <v>681200</v>
      </c>
      <c r="G29" s="44">
        <v>236072.65</v>
      </c>
      <c r="H29" s="44">
        <v>189382.65</v>
      </c>
      <c r="I29" s="44">
        <v>189382.65</v>
      </c>
      <c r="J29" s="44">
        <v>189382.65</v>
      </c>
      <c r="K29" s="45">
        <f t="shared" ref="K29" si="39">+F29-H29</f>
        <v>491817.35</v>
      </c>
    </row>
    <row r="30" spans="1:11" x14ac:dyDescent="0.2">
      <c r="A30" s="42">
        <v>2112</v>
      </c>
      <c r="B30" s="42">
        <v>2160</v>
      </c>
      <c r="C30" s="42" t="s">
        <v>612</v>
      </c>
      <c r="D30" s="44">
        <v>334421</v>
      </c>
      <c r="E30" s="44">
        <v>-14378</v>
      </c>
      <c r="F30" s="45">
        <f t="shared" ref="F30" si="40">+D30+E30</f>
        <v>320043</v>
      </c>
      <c r="G30" s="44">
        <v>315372.46000000002</v>
      </c>
      <c r="H30" s="44">
        <v>279001.76</v>
      </c>
      <c r="I30" s="44">
        <v>279001.76</v>
      </c>
      <c r="J30" s="44">
        <v>277201.96000000002</v>
      </c>
      <c r="K30" s="45">
        <f t="shared" ref="K30" si="41">+F30-H30</f>
        <v>41041.239999999991</v>
      </c>
    </row>
    <row r="31" spans="1:11" ht="25.5" x14ac:dyDescent="0.2">
      <c r="A31" s="42">
        <v>2112</v>
      </c>
      <c r="B31" s="42">
        <v>2170</v>
      </c>
      <c r="C31" s="42" t="s">
        <v>613</v>
      </c>
      <c r="D31" s="44">
        <v>41221000</v>
      </c>
      <c r="E31" s="44">
        <v>-7841827.3200000003</v>
      </c>
      <c r="F31" s="45">
        <f t="shared" ref="F31" si="42">+D31+E31</f>
        <v>33379172.68</v>
      </c>
      <c r="G31" s="44">
        <v>15152991.720000001</v>
      </c>
      <c r="H31" s="44">
        <v>15052698.550000001</v>
      </c>
      <c r="I31" s="44">
        <v>15052698.550000001</v>
      </c>
      <c r="J31" s="44">
        <v>15052698.550000001</v>
      </c>
      <c r="K31" s="45">
        <f t="shared" ref="K31" si="43">+F31-H31</f>
        <v>18326474.129999999</v>
      </c>
    </row>
    <row r="32" spans="1:11" ht="25.5" x14ac:dyDescent="0.2">
      <c r="A32" s="42">
        <v>2112</v>
      </c>
      <c r="B32" s="42">
        <v>2210</v>
      </c>
      <c r="C32" s="42" t="s">
        <v>614</v>
      </c>
      <c r="D32" s="44">
        <v>3234442</v>
      </c>
      <c r="E32" s="44">
        <v>227655.84</v>
      </c>
      <c r="F32" s="45">
        <f t="shared" ref="F32" si="44">+D32+E32</f>
        <v>3462097.84</v>
      </c>
      <c r="G32" s="44">
        <v>1562705.2</v>
      </c>
      <c r="H32" s="44">
        <v>1486717.07</v>
      </c>
      <c r="I32" s="44">
        <v>1486717.07</v>
      </c>
      <c r="J32" s="44">
        <v>1482215.67</v>
      </c>
      <c r="K32" s="45">
        <f t="shared" ref="K32" si="45">+F32-H32</f>
        <v>1975380.7699999998</v>
      </c>
    </row>
    <row r="33" spans="1:11" ht="25.5" x14ac:dyDescent="0.2">
      <c r="A33" s="42">
        <v>2112</v>
      </c>
      <c r="B33" s="42">
        <v>2230</v>
      </c>
      <c r="C33" s="42" t="s">
        <v>615</v>
      </c>
      <c r="D33" s="44">
        <v>27949</v>
      </c>
      <c r="E33" s="44">
        <v>322039</v>
      </c>
      <c r="F33" s="45">
        <f t="shared" ref="F33" si="46">+D33+E33</f>
        <v>349988</v>
      </c>
      <c r="G33" s="44">
        <v>16429.740000000002</v>
      </c>
      <c r="H33" s="44">
        <v>15529.74</v>
      </c>
      <c r="I33" s="44">
        <v>15529.74</v>
      </c>
      <c r="J33" s="44">
        <v>15529.74</v>
      </c>
      <c r="K33" s="45">
        <f t="shared" ref="K33" si="47">+F33-H33</f>
        <v>334458.26</v>
      </c>
    </row>
    <row r="34" spans="1:11" ht="25.5" x14ac:dyDescent="0.2">
      <c r="A34" s="42">
        <v>2112</v>
      </c>
      <c r="B34" s="42">
        <v>2370</v>
      </c>
      <c r="C34" s="42" t="s">
        <v>616</v>
      </c>
      <c r="D34" s="44">
        <v>0</v>
      </c>
      <c r="E34" s="44">
        <v>578</v>
      </c>
      <c r="F34" s="45">
        <f t="shared" ref="F34" si="48">+D34+E34</f>
        <v>578</v>
      </c>
      <c r="G34" s="44">
        <v>0</v>
      </c>
      <c r="H34" s="44">
        <v>0</v>
      </c>
      <c r="I34" s="44">
        <v>0</v>
      </c>
      <c r="J34" s="44">
        <v>0</v>
      </c>
      <c r="K34" s="45">
        <f t="shared" ref="K34" si="49">+F34-H34</f>
        <v>578</v>
      </c>
    </row>
    <row r="35" spans="1:11" ht="25.5" x14ac:dyDescent="0.2">
      <c r="A35" s="42">
        <v>2112</v>
      </c>
      <c r="B35" s="42">
        <v>2410</v>
      </c>
      <c r="C35" s="42" t="s">
        <v>617</v>
      </c>
      <c r="D35" s="44">
        <v>2000</v>
      </c>
      <c r="E35" s="44">
        <v>647696</v>
      </c>
      <c r="F35" s="45">
        <f t="shared" ref="F35" si="50">+D35+E35</f>
        <v>649696</v>
      </c>
      <c r="G35" s="44">
        <v>9991.86</v>
      </c>
      <c r="H35" s="44">
        <v>9991.86</v>
      </c>
      <c r="I35" s="44">
        <v>9991.86</v>
      </c>
      <c r="J35" s="44">
        <v>9991.86</v>
      </c>
      <c r="K35" s="45">
        <f t="shared" ref="K35" si="51">+F35-H35</f>
        <v>639704.14</v>
      </c>
    </row>
    <row r="36" spans="1:11" ht="25.5" x14ac:dyDescent="0.2">
      <c r="A36" s="42">
        <v>2112</v>
      </c>
      <c r="B36" s="42">
        <v>2420</v>
      </c>
      <c r="C36" s="42" t="s">
        <v>618</v>
      </c>
      <c r="D36" s="44">
        <v>5000</v>
      </c>
      <c r="E36" s="44">
        <v>340901</v>
      </c>
      <c r="F36" s="45">
        <f t="shared" ref="F36" si="52">+D36+E36</f>
        <v>345901</v>
      </c>
      <c r="G36" s="44">
        <v>14120.26</v>
      </c>
      <c r="H36" s="44">
        <v>14120.26</v>
      </c>
      <c r="I36" s="44">
        <v>14120.26</v>
      </c>
      <c r="J36" s="44">
        <v>14120.26</v>
      </c>
      <c r="K36" s="45">
        <f t="shared" ref="K36" si="53">+F36-H36</f>
        <v>331780.74</v>
      </c>
    </row>
    <row r="37" spans="1:11" ht="25.5" x14ac:dyDescent="0.2">
      <c r="A37" s="42">
        <v>2112</v>
      </c>
      <c r="B37" s="42">
        <v>2430</v>
      </c>
      <c r="C37" s="42" t="s">
        <v>619</v>
      </c>
      <c r="D37" s="44">
        <v>11600</v>
      </c>
      <c r="E37" s="44">
        <v>58098</v>
      </c>
      <c r="F37" s="45">
        <f t="shared" ref="F37" si="54">+D37+E37</f>
        <v>69698</v>
      </c>
      <c r="G37" s="44">
        <v>1510.91</v>
      </c>
      <c r="H37" s="44">
        <v>1510.91</v>
      </c>
      <c r="I37" s="44">
        <v>1510.91</v>
      </c>
      <c r="J37" s="44">
        <v>1510.91</v>
      </c>
      <c r="K37" s="45">
        <f t="shared" ref="K37" si="55">+F37-H37</f>
        <v>68187.09</v>
      </c>
    </row>
    <row r="38" spans="1:11" ht="25.5" x14ac:dyDescent="0.2">
      <c r="A38" s="42">
        <v>2112</v>
      </c>
      <c r="B38" s="42">
        <v>2440</v>
      </c>
      <c r="C38" s="42" t="s">
        <v>620</v>
      </c>
      <c r="D38" s="44">
        <v>5000</v>
      </c>
      <c r="E38" s="44">
        <v>7400</v>
      </c>
      <c r="F38" s="45">
        <f t="shared" ref="F38" si="56">+D38+E38</f>
        <v>12400</v>
      </c>
      <c r="G38" s="44">
        <v>1284.22</v>
      </c>
      <c r="H38" s="44">
        <v>1284.22</v>
      </c>
      <c r="I38" s="44">
        <v>1284.22</v>
      </c>
      <c r="J38" s="44">
        <v>1284.22</v>
      </c>
      <c r="K38" s="45">
        <f t="shared" ref="K38" si="57">+F38-H38</f>
        <v>11115.78</v>
      </c>
    </row>
    <row r="39" spans="1:11" ht="25.5" x14ac:dyDescent="0.2">
      <c r="A39" s="42">
        <v>2112</v>
      </c>
      <c r="B39" s="42">
        <v>2450</v>
      </c>
      <c r="C39" s="42" t="s">
        <v>621</v>
      </c>
      <c r="D39" s="44">
        <v>14910</v>
      </c>
      <c r="E39" s="44">
        <v>11408</v>
      </c>
      <c r="F39" s="45">
        <f t="shared" ref="F39" si="58">+D39+E39</f>
        <v>26318</v>
      </c>
      <c r="G39" s="44">
        <v>5501.4</v>
      </c>
      <c r="H39" s="44">
        <v>5501.4</v>
      </c>
      <c r="I39" s="44">
        <v>5501.4</v>
      </c>
      <c r="J39" s="44">
        <v>5501.4</v>
      </c>
      <c r="K39" s="45">
        <f t="shared" ref="K39" si="59">+F39-H39</f>
        <v>20816.599999999999</v>
      </c>
    </row>
    <row r="40" spans="1:11" ht="25.5" x14ac:dyDescent="0.2">
      <c r="A40" s="42">
        <v>2112</v>
      </c>
      <c r="B40" s="42">
        <v>2460</v>
      </c>
      <c r="C40" s="42" t="s">
        <v>622</v>
      </c>
      <c r="D40" s="44">
        <v>173683</v>
      </c>
      <c r="E40" s="44">
        <v>145255</v>
      </c>
      <c r="F40" s="45">
        <f t="shared" ref="F40" si="60">+D40+E40</f>
        <v>318938</v>
      </c>
      <c r="G40" s="44">
        <v>137968.79</v>
      </c>
      <c r="H40" s="44">
        <v>115476.29</v>
      </c>
      <c r="I40" s="44">
        <v>115476.29</v>
      </c>
      <c r="J40" s="44">
        <v>115476.29</v>
      </c>
      <c r="K40" s="45">
        <f t="shared" ref="K40" si="61">+F40-H40</f>
        <v>203461.71000000002</v>
      </c>
    </row>
    <row r="41" spans="1:11" ht="25.5" x14ac:dyDescent="0.2">
      <c r="A41" s="42">
        <v>2112</v>
      </c>
      <c r="B41" s="42">
        <v>2470</v>
      </c>
      <c r="C41" s="42" t="s">
        <v>623</v>
      </c>
      <c r="D41" s="44">
        <v>23069</v>
      </c>
      <c r="E41" s="44">
        <v>809453.63</v>
      </c>
      <c r="F41" s="45">
        <f t="shared" ref="F41" si="62">+D41+E41</f>
        <v>832522.63</v>
      </c>
      <c r="G41" s="44">
        <v>95190.74</v>
      </c>
      <c r="H41" s="44">
        <v>95190.74</v>
      </c>
      <c r="I41" s="44">
        <v>95190.74</v>
      </c>
      <c r="J41" s="44">
        <v>95190.74</v>
      </c>
      <c r="K41" s="45">
        <f t="shared" ref="K41" si="63">+F41-H41</f>
        <v>737331.89</v>
      </c>
    </row>
    <row r="42" spans="1:11" ht="25.5" x14ac:dyDescent="0.2">
      <c r="A42" s="42">
        <v>2112</v>
      </c>
      <c r="B42" s="42">
        <v>2480</v>
      </c>
      <c r="C42" s="42" t="s">
        <v>624</v>
      </c>
      <c r="D42" s="44">
        <v>366595</v>
      </c>
      <c r="E42" s="44">
        <v>135529.12</v>
      </c>
      <c r="F42" s="45">
        <f t="shared" ref="F42" si="64">+D42+E42</f>
        <v>502124.12</v>
      </c>
      <c r="G42" s="44">
        <v>197459.25</v>
      </c>
      <c r="H42" s="44">
        <v>40385.25</v>
      </c>
      <c r="I42" s="44">
        <v>40385.25</v>
      </c>
      <c r="J42" s="44">
        <v>40385.25</v>
      </c>
      <c r="K42" s="45">
        <f t="shared" ref="K42" si="65">+F42-H42</f>
        <v>461738.87</v>
      </c>
    </row>
    <row r="43" spans="1:11" ht="25.5" x14ac:dyDescent="0.2">
      <c r="A43" s="42">
        <v>2112</v>
      </c>
      <c r="B43" s="42">
        <v>2490</v>
      </c>
      <c r="C43" s="42" t="s">
        <v>625</v>
      </c>
      <c r="D43" s="44">
        <v>20000</v>
      </c>
      <c r="E43" s="44">
        <v>84059</v>
      </c>
      <c r="F43" s="45">
        <f t="shared" ref="F43" si="66">+D43+E43</f>
        <v>104059</v>
      </c>
      <c r="G43" s="44">
        <v>34173.449999999997</v>
      </c>
      <c r="H43" s="44">
        <v>32829.949999999997</v>
      </c>
      <c r="I43" s="44">
        <v>32829.949999999997</v>
      </c>
      <c r="J43" s="44">
        <v>32829.949999999997</v>
      </c>
      <c r="K43" s="45">
        <f t="shared" ref="K43" si="67">+F43-H43</f>
        <v>71229.05</v>
      </c>
    </row>
    <row r="44" spans="1:11" ht="25.5" x14ac:dyDescent="0.2">
      <c r="A44" s="42">
        <v>2112</v>
      </c>
      <c r="B44" s="42">
        <v>2520</v>
      </c>
      <c r="C44" s="42" t="s">
        <v>626</v>
      </c>
      <c r="D44" s="44">
        <v>2600</v>
      </c>
      <c r="E44" s="44">
        <v>0</v>
      </c>
      <c r="F44" s="45">
        <f t="shared" ref="F44" si="68">+D44+E44</f>
        <v>2600</v>
      </c>
      <c r="G44" s="44">
        <v>603.72</v>
      </c>
      <c r="H44" s="44">
        <v>603.72</v>
      </c>
      <c r="I44" s="44">
        <v>603.72</v>
      </c>
      <c r="J44" s="44">
        <v>603.72</v>
      </c>
      <c r="K44" s="45">
        <f t="shared" ref="K44" si="69">+F44-H44</f>
        <v>1996.28</v>
      </c>
    </row>
    <row r="45" spans="1:11" ht="25.5" x14ac:dyDescent="0.2">
      <c r="A45" s="42">
        <v>2112</v>
      </c>
      <c r="B45" s="42">
        <v>2530</v>
      </c>
      <c r="C45" s="42" t="s">
        <v>627</v>
      </c>
      <c r="D45" s="44">
        <v>88000</v>
      </c>
      <c r="E45" s="44">
        <v>5000</v>
      </c>
      <c r="F45" s="45">
        <f t="shared" ref="F45" si="70">+D45+E45</f>
        <v>93000</v>
      </c>
      <c r="G45" s="44">
        <v>80590.73</v>
      </c>
      <c r="H45" s="44">
        <v>80590.73</v>
      </c>
      <c r="I45" s="44">
        <v>80590.73</v>
      </c>
      <c r="J45" s="44">
        <v>80590.73</v>
      </c>
      <c r="K45" s="45">
        <f t="shared" ref="K45" si="71">+F45-H45</f>
        <v>12409.270000000004</v>
      </c>
    </row>
    <row r="46" spans="1:11" ht="25.5" x14ac:dyDescent="0.2">
      <c r="A46" s="42">
        <v>2112</v>
      </c>
      <c r="B46" s="42">
        <v>2540</v>
      </c>
      <c r="C46" s="42" t="s">
        <v>628</v>
      </c>
      <c r="D46" s="44">
        <v>0</v>
      </c>
      <c r="E46" s="44">
        <v>2000</v>
      </c>
      <c r="F46" s="45">
        <f t="shared" ref="F46" si="72">+D46+E46</f>
        <v>2000</v>
      </c>
      <c r="G46" s="44">
        <v>0</v>
      </c>
      <c r="H46" s="44">
        <v>0</v>
      </c>
      <c r="I46" s="44">
        <v>0</v>
      </c>
      <c r="J46" s="44">
        <v>0</v>
      </c>
      <c r="K46" s="45">
        <f t="shared" ref="K46" si="73">+F46-H46</f>
        <v>2000</v>
      </c>
    </row>
    <row r="47" spans="1:11" ht="25.5" x14ac:dyDescent="0.2">
      <c r="A47" s="42">
        <v>2112</v>
      </c>
      <c r="B47" s="42">
        <v>2550</v>
      </c>
      <c r="C47" s="42" t="s">
        <v>629</v>
      </c>
      <c r="D47" s="44">
        <v>0</v>
      </c>
      <c r="E47" s="44">
        <v>2064613.16</v>
      </c>
      <c r="F47" s="45">
        <f t="shared" ref="F47" si="74">+D47+E47</f>
        <v>2064613.16</v>
      </c>
      <c r="G47" s="44">
        <v>1769738.4</v>
      </c>
      <c r="H47" s="44">
        <v>0</v>
      </c>
      <c r="I47" s="44">
        <v>0</v>
      </c>
      <c r="J47" s="44">
        <v>0</v>
      </c>
      <c r="K47" s="45">
        <f t="shared" ref="K47" si="75">+F47-H47</f>
        <v>2064613.16</v>
      </c>
    </row>
    <row r="48" spans="1:11" ht="25.5" x14ac:dyDescent="0.2">
      <c r="A48" s="42">
        <v>2112</v>
      </c>
      <c r="B48" s="42">
        <v>2560</v>
      </c>
      <c r="C48" s="42" t="s">
        <v>630</v>
      </c>
      <c r="D48" s="44">
        <v>25000</v>
      </c>
      <c r="E48" s="44">
        <v>24630</v>
      </c>
      <c r="F48" s="45">
        <f t="shared" ref="F48" si="76">+D48+E48</f>
        <v>49630</v>
      </c>
      <c r="G48" s="44">
        <v>22691.43</v>
      </c>
      <c r="H48" s="44">
        <v>22691.43</v>
      </c>
      <c r="I48" s="44">
        <v>22691.43</v>
      </c>
      <c r="J48" s="44">
        <v>22691.43</v>
      </c>
      <c r="K48" s="45">
        <f t="shared" ref="K48" si="77">+F48-H48</f>
        <v>26938.57</v>
      </c>
    </row>
    <row r="49" spans="1:11" ht="25.5" x14ac:dyDescent="0.2">
      <c r="A49" s="42">
        <v>2112</v>
      </c>
      <c r="B49" s="42">
        <v>2590</v>
      </c>
      <c r="C49" s="42" t="s">
        <v>631</v>
      </c>
      <c r="D49" s="44">
        <v>3000</v>
      </c>
      <c r="E49" s="44">
        <v>0</v>
      </c>
      <c r="F49" s="45">
        <f t="shared" ref="F49" si="78">+D49+E49</f>
        <v>3000</v>
      </c>
      <c r="G49" s="44">
        <v>2726</v>
      </c>
      <c r="H49" s="44">
        <v>2726</v>
      </c>
      <c r="I49" s="44">
        <v>2726</v>
      </c>
      <c r="J49" s="44">
        <v>2726</v>
      </c>
      <c r="K49" s="45">
        <f t="shared" ref="K49" si="79">+F49-H49</f>
        <v>274</v>
      </c>
    </row>
    <row r="50" spans="1:11" ht="25.5" x14ac:dyDescent="0.2">
      <c r="A50" s="42">
        <v>2112</v>
      </c>
      <c r="B50" s="42">
        <v>2610</v>
      </c>
      <c r="C50" s="42" t="s">
        <v>632</v>
      </c>
      <c r="D50" s="44">
        <v>4358742</v>
      </c>
      <c r="E50" s="44">
        <v>-139389.97</v>
      </c>
      <c r="F50" s="45">
        <f t="shared" ref="F50" si="80">+D50+E50</f>
        <v>4219352.03</v>
      </c>
      <c r="G50" s="44">
        <v>2956111.93</v>
      </c>
      <c r="H50" s="44">
        <v>2554513.66</v>
      </c>
      <c r="I50" s="44">
        <v>2554513.66</v>
      </c>
      <c r="J50" s="44">
        <v>2554513.66</v>
      </c>
      <c r="K50" s="45">
        <f t="shared" ref="K50" si="81">+F50-H50</f>
        <v>1664838.37</v>
      </c>
    </row>
    <row r="51" spans="1:11" ht="25.5" x14ac:dyDescent="0.2">
      <c r="A51" s="42">
        <v>2112</v>
      </c>
      <c r="B51" s="42">
        <v>2710</v>
      </c>
      <c r="C51" s="42" t="s">
        <v>633</v>
      </c>
      <c r="D51" s="44">
        <v>446270</v>
      </c>
      <c r="E51" s="44">
        <v>157876</v>
      </c>
      <c r="F51" s="45">
        <f t="shared" ref="F51" si="82">+D51+E51</f>
        <v>604146</v>
      </c>
      <c r="G51" s="44">
        <v>393721.02</v>
      </c>
      <c r="H51" s="44">
        <v>76874.36</v>
      </c>
      <c r="I51" s="44">
        <v>76874.36</v>
      </c>
      <c r="J51" s="44">
        <v>76874.36</v>
      </c>
      <c r="K51" s="45">
        <f t="shared" ref="K51" si="83">+F51-H51</f>
        <v>527271.64</v>
      </c>
    </row>
    <row r="52" spans="1:11" ht="25.5" x14ac:dyDescent="0.2">
      <c r="A52" s="42">
        <v>2112</v>
      </c>
      <c r="B52" s="42">
        <v>2720</v>
      </c>
      <c r="C52" s="42" t="s">
        <v>634</v>
      </c>
      <c r="D52" s="44">
        <v>132257</v>
      </c>
      <c r="E52" s="44">
        <v>-80100</v>
      </c>
      <c r="F52" s="45">
        <f t="shared" ref="F52" si="84">+D52+E52</f>
        <v>52157</v>
      </c>
      <c r="G52" s="44">
        <v>47024.82</v>
      </c>
      <c r="H52" s="44">
        <v>8677.3799999999992</v>
      </c>
      <c r="I52" s="44">
        <v>8677.3799999999992</v>
      </c>
      <c r="J52" s="44">
        <v>8677.3799999999992</v>
      </c>
      <c r="K52" s="45">
        <f t="shared" ref="K52" si="85">+F52-H52</f>
        <v>43479.62</v>
      </c>
    </row>
    <row r="53" spans="1:11" ht="25.5" x14ac:dyDescent="0.2">
      <c r="A53" s="42">
        <v>2112</v>
      </c>
      <c r="B53" s="42">
        <v>2730</v>
      </c>
      <c r="C53" s="42" t="s">
        <v>635</v>
      </c>
      <c r="D53" s="44">
        <v>1006000</v>
      </c>
      <c r="E53" s="44">
        <v>30100</v>
      </c>
      <c r="F53" s="45">
        <f t="shared" ref="F53" si="86">+D53+E53</f>
        <v>1036100</v>
      </c>
      <c r="G53" s="44">
        <v>973176.48</v>
      </c>
      <c r="H53" s="44">
        <v>7946.68</v>
      </c>
      <c r="I53" s="44">
        <v>7946.68</v>
      </c>
      <c r="J53" s="44">
        <v>7946.68</v>
      </c>
      <c r="K53" s="45">
        <f t="shared" ref="K53" si="87">+F53-H53</f>
        <v>1028153.32</v>
      </c>
    </row>
    <row r="54" spans="1:11" x14ac:dyDescent="0.2">
      <c r="A54" s="42">
        <v>2112</v>
      </c>
      <c r="B54" s="42">
        <v>2740</v>
      </c>
      <c r="C54" s="42" t="s">
        <v>636</v>
      </c>
      <c r="D54" s="44">
        <v>0</v>
      </c>
      <c r="E54" s="44">
        <v>30000</v>
      </c>
      <c r="F54" s="45">
        <f t="shared" ref="F54" si="88">+D54+E54</f>
        <v>30000</v>
      </c>
      <c r="G54" s="44">
        <v>0</v>
      </c>
      <c r="H54" s="44">
        <v>0</v>
      </c>
      <c r="I54" s="44">
        <v>0</v>
      </c>
      <c r="J54" s="44">
        <v>0</v>
      </c>
      <c r="K54" s="45">
        <f t="shared" ref="K54" si="89">+F54-H54</f>
        <v>30000</v>
      </c>
    </row>
    <row r="55" spans="1:11" ht="25.5" x14ac:dyDescent="0.2">
      <c r="A55" s="42">
        <v>2112</v>
      </c>
      <c r="B55" s="42">
        <v>2750</v>
      </c>
      <c r="C55" s="42" t="s">
        <v>637</v>
      </c>
      <c r="D55" s="44">
        <v>430390</v>
      </c>
      <c r="E55" s="44">
        <v>-420390</v>
      </c>
      <c r="F55" s="45">
        <f t="shared" ref="F55" si="90">+D55+E55</f>
        <v>10000</v>
      </c>
      <c r="G55" s="44">
        <v>0</v>
      </c>
      <c r="H55" s="44">
        <v>0</v>
      </c>
      <c r="I55" s="44">
        <v>0</v>
      </c>
      <c r="J55" s="44">
        <v>0</v>
      </c>
      <c r="K55" s="45">
        <f t="shared" ref="K55" si="91">+F55-H55</f>
        <v>10000</v>
      </c>
    </row>
    <row r="56" spans="1:11" ht="25.5" x14ac:dyDescent="0.2">
      <c r="A56" s="42">
        <v>2112</v>
      </c>
      <c r="B56" s="42">
        <v>2910</v>
      </c>
      <c r="C56" s="42" t="s">
        <v>638</v>
      </c>
      <c r="D56" s="44">
        <v>1125356</v>
      </c>
      <c r="E56" s="44">
        <v>119199.14</v>
      </c>
      <c r="F56" s="45">
        <f t="shared" ref="F56" si="92">+D56+E56</f>
        <v>1244555.1399999999</v>
      </c>
      <c r="G56" s="44">
        <v>375757.98</v>
      </c>
      <c r="H56" s="44">
        <v>13414.85</v>
      </c>
      <c r="I56" s="44">
        <v>13414.85</v>
      </c>
      <c r="J56" s="44">
        <v>13414.85</v>
      </c>
      <c r="K56" s="45">
        <f t="shared" ref="K56" si="93">+F56-H56</f>
        <v>1231140.2899999998</v>
      </c>
    </row>
    <row r="57" spans="1:11" ht="25.5" x14ac:dyDescent="0.2">
      <c r="A57" s="42">
        <v>2112</v>
      </c>
      <c r="B57" s="42">
        <v>2920</v>
      </c>
      <c r="C57" s="42" t="s">
        <v>639</v>
      </c>
      <c r="D57" s="44">
        <v>74529</v>
      </c>
      <c r="E57" s="44">
        <v>65440</v>
      </c>
      <c r="F57" s="45">
        <f t="shared" ref="F57" si="94">+D57+E57</f>
        <v>139969</v>
      </c>
      <c r="G57" s="44">
        <v>53174.75</v>
      </c>
      <c r="H57" s="44">
        <v>33479.15</v>
      </c>
      <c r="I57" s="44">
        <v>33479.15</v>
      </c>
      <c r="J57" s="44">
        <v>33479.15</v>
      </c>
      <c r="K57" s="45">
        <f t="shared" ref="K57" si="95">+F57-H57</f>
        <v>106489.85</v>
      </c>
    </row>
    <row r="58" spans="1:11" ht="25.5" x14ac:dyDescent="0.2">
      <c r="A58" s="42">
        <v>2112</v>
      </c>
      <c r="B58" s="42">
        <v>2930</v>
      </c>
      <c r="C58" s="42" t="s">
        <v>640</v>
      </c>
      <c r="D58" s="44">
        <v>6965</v>
      </c>
      <c r="E58" s="44">
        <v>351305.6</v>
      </c>
      <c r="F58" s="45">
        <f t="shared" ref="F58" si="96">+D58+E58</f>
        <v>358270.6</v>
      </c>
      <c r="G58" s="44">
        <v>225744.66</v>
      </c>
      <c r="H58" s="44">
        <v>225744.66</v>
      </c>
      <c r="I58" s="44">
        <v>225744.66</v>
      </c>
      <c r="J58" s="44">
        <v>225744.66</v>
      </c>
      <c r="K58" s="45">
        <f t="shared" ref="K58" si="97">+F58-H58</f>
        <v>132525.93999999997</v>
      </c>
    </row>
    <row r="59" spans="1:11" ht="25.5" x14ac:dyDescent="0.2">
      <c r="A59" s="42">
        <v>2112</v>
      </c>
      <c r="B59" s="42">
        <v>2940</v>
      </c>
      <c r="C59" s="42" t="s">
        <v>641</v>
      </c>
      <c r="D59" s="44">
        <v>832787</v>
      </c>
      <c r="E59" s="44">
        <v>434004</v>
      </c>
      <c r="F59" s="45">
        <f t="shared" ref="F59" si="98">+D59+E59</f>
        <v>1266791</v>
      </c>
      <c r="G59" s="44">
        <v>577824.78</v>
      </c>
      <c r="H59" s="44">
        <v>57215.78</v>
      </c>
      <c r="I59" s="44">
        <v>57215.78</v>
      </c>
      <c r="J59" s="44">
        <v>57215.78</v>
      </c>
      <c r="K59" s="45">
        <f t="shared" ref="K59" si="99">+F59-H59</f>
        <v>1209575.22</v>
      </c>
    </row>
    <row r="60" spans="1:11" ht="25.5" x14ac:dyDescent="0.2">
      <c r="A60" s="42">
        <v>2112</v>
      </c>
      <c r="B60" s="42">
        <v>2950</v>
      </c>
      <c r="C60" s="42" t="s">
        <v>642</v>
      </c>
      <c r="D60" s="44">
        <v>0</v>
      </c>
      <c r="E60" s="44">
        <v>0</v>
      </c>
      <c r="F60" s="45">
        <f t="shared" ref="F60" si="100">+D60+E60</f>
        <v>0</v>
      </c>
      <c r="G60" s="44">
        <v>0</v>
      </c>
      <c r="H60" s="44">
        <v>0</v>
      </c>
      <c r="I60" s="44">
        <v>0</v>
      </c>
      <c r="J60" s="44">
        <v>0</v>
      </c>
      <c r="K60" s="45">
        <f t="shared" ref="K60" si="101">+F60-H60</f>
        <v>0</v>
      </c>
    </row>
    <row r="61" spans="1:11" ht="25.5" x14ac:dyDescent="0.2">
      <c r="A61" s="42">
        <v>2112</v>
      </c>
      <c r="B61" s="42">
        <v>2960</v>
      </c>
      <c r="C61" s="42" t="s">
        <v>643</v>
      </c>
      <c r="D61" s="44">
        <v>87283</v>
      </c>
      <c r="E61" s="44">
        <v>-21500</v>
      </c>
      <c r="F61" s="45">
        <f t="shared" ref="F61" si="102">+D61+E61</f>
        <v>65783</v>
      </c>
      <c r="G61" s="44">
        <v>4891.6000000000004</v>
      </c>
      <c r="H61" s="44">
        <v>4891.6000000000004</v>
      </c>
      <c r="I61" s="44">
        <v>4891.6000000000004</v>
      </c>
      <c r="J61" s="44">
        <v>4891.6000000000004</v>
      </c>
      <c r="K61" s="45">
        <f t="shared" ref="K61" si="103">+F61-H61</f>
        <v>60891.4</v>
      </c>
    </row>
    <row r="62" spans="1:11" ht="25.5" x14ac:dyDescent="0.2">
      <c r="A62" s="42">
        <v>2112</v>
      </c>
      <c r="B62" s="42">
        <v>2990</v>
      </c>
      <c r="C62" s="42" t="s">
        <v>644</v>
      </c>
      <c r="D62" s="44">
        <v>81543</v>
      </c>
      <c r="E62" s="44">
        <v>23696.86</v>
      </c>
      <c r="F62" s="45">
        <f t="shared" ref="F62" si="104">+D62+E62</f>
        <v>105239.86</v>
      </c>
      <c r="G62" s="44">
        <v>63471.8</v>
      </c>
      <c r="H62" s="44">
        <v>46074.3</v>
      </c>
      <c r="I62" s="44">
        <v>46074.3</v>
      </c>
      <c r="J62" s="44">
        <v>46074.3</v>
      </c>
      <c r="K62" s="45">
        <f t="shared" ref="K62" si="105">+F62-H62</f>
        <v>59165.56</v>
      </c>
    </row>
    <row r="63" spans="1:11" x14ac:dyDescent="0.2">
      <c r="A63" s="42">
        <v>2112</v>
      </c>
      <c r="B63" s="42">
        <v>3110</v>
      </c>
      <c r="C63" s="42" t="s">
        <v>645</v>
      </c>
      <c r="D63" s="44">
        <v>1579199</v>
      </c>
      <c r="E63" s="44">
        <v>-85190.31</v>
      </c>
      <c r="F63" s="45">
        <f t="shared" ref="F63" si="106">+D63+E63</f>
        <v>1494008.69</v>
      </c>
      <c r="G63" s="44">
        <v>927281</v>
      </c>
      <c r="H63" s="44">
        <v>927281</v>
      </c>
      <c r="I63" s="44">
        <v>927281</v>
      </c>
      <c r="J63" s="44">
        <v>927281</v>
      </c>
      <c r="K63" s="45">
        <f t="shared" ref="K63" si="107">+F63-H63</f>
        <v>566727.68999999994</v>
      </c>
    </row>
    <row r="64" spans="1:11" x14ac:dyDescent="0.2">
      <c r="A64" s="42">
        <v>2112</v>
      </c>
      <c r="B64" s="42">
        <v>3120</v>
      </c>
      <c r="C64" s="42" t="s">
        <v>646</v>
      </c>
      <c r="D64" s="44">
        <v>355398</v>
      </c>
      <c r="E64" s="44">
        <v>-24514</v>
      </c>
      <c r="F64" s="45">
        <f t="shared" ref="F64" si="108">+D64+E64</f>
        <v>330884</v>
      </c>
      <c r="G64" s="44">
        <v>229057.33</v>
      </c>
      <c r="H64" s="44">
        <v>229057.33</v>
      </c>
      <c r="I64" s="44">
        <v>229057.33</v>
      </c>
      <c r="J64" s="44">
        <v>229057.33</v>
      </c>
      <c r="K64" s="45">
        <f t="shared" ref="K64" si="109">+F64-H64</f>
        <v>101826.67000000001</v>
      </c>
    </row>
    <row r="65" spans="1:11" x14ac:dyDescent="0.2">
      <c r="A65" s="42">
        <v>2112</v>
      </c>
      <c r="B65" s="42">
        <v>3130</v>
      </c>
      <c r="C65" s="42" t="s">
        <v>647</v>
      </c>
      <c r="D65" s="44">
        <v>91006</v>
      </c>
      <c r="E65" s="44">
        <v>-740</v>
      </c>
      <c r="F65" s="45">
        <f t="shared" ref="F65" si="110">+D65+E65</f>
        <v>90266</v>
      </c>
      <c r="G65" s="44">
        <v>73607.61</v>
      </c>
      <c r="H65" s="44">
        <v>72960.61</v>
      </c>
      <c r="I65" s="44">
        <v>72960.61</v>
      </c>
      <c r="J65" s="44">
        <v>72960.61</v>
      </c>
      <c r="K65" s="45">
        <f t="shared" ref="K65" si="111">+F65-H65</f>
        <v>17305.39</v>
      </c>
    </row>
    <row r="66" spans="1:11" ht="25.5" x14ac:dyDescent="0.2">
      <c r="A66" s="42">
        <v>2112</v>
      </c>
      <c r="B66" s="42">
        <v>3140</v>
      </c>
      <c r="C66" s="42" t="s">
        <v>648</v>
      </c>
      <c r="D66" s="44">
        <v>818614</v>
      </c>
      <c r="E66" s="44">
        <v>-213000</v>
      </c>
      <c r="F66" s="45">
        <f t="shared" ref="F66" si="112">+D66+E66</f>
        <v>605614</v>
      </c>
      <c r="G66" s="44">
        <v>398424.92</v>
      </c>
      <c r="H66" s="44">
        <v>398424.92</v>
      </c>
      <c r="I66" s="44">
        <v>398424.92</v>
      </c>
      <c r="J66" s="44">
        <v>398424.92</v>
      </c>
      <c r="K66" s="45">
        <f t="shared" ref="K66" si="113">+F66-H66</f>
        <v>207189.08000000002</v>
      </c>
    </row>
    <row r="67" spans="1:11" x14ac:dyDescent="0.2">
      <c r="A67" s="42">
        <v>2112</v>
      </c>
      <c r="B67" s="42">
        <v>3150</v>
      </c>
      <c r="C67" s="42" t="s">
        <v>649</v>
      </c>
      <c r="D67" s="44">
        <v>424688</v>
      </c>
      <c r="E67" s="44">
        <v>20140</v>
      </c>
      <c r="F67" s="45">
        <f t="shared" ref="F67" si="114">+D67+E67</f>
        <v>444828</v>
      </c>
      <c r="G67" s="44">
        <v>237162.68</v>
      </c>
      <c r="H67" s="44">
        <v>237162.68</v>
      </c>
      <c r="I67" s="44">
        <v>237162.68</v>
      </c>
      <c r="J67" s="44">
        <v>237162.68</v>
      </c>
      <c r="K67" s="45">
        <f t="shared" ref="K67" si="115">+F67-H67</f>
        <v>207665.32</v>
      </c>
    </row>
    <row r="68" spans="1:11" ht="25.5" x14ac:dyDescent="0.2">
      <c r="A68" s="42">
        <v>2112</v>
      </c>
      <c r="B68" s="42">
        <v>3160</v>
      </c>
      <c r="C68" s="42" t="s">
        <v>650</v>
      </c>
      <c r="D68" s="44">
        <v>1595159</v>
      </c>
      <c r="E68" s="44">
        <v>-1589999</v>
      </c>
      <c r="F68" s="45">
        <f t="shared" ref="F68" si="116">+D68+E68</f>
        <v>5160</v>
      </c>
      <c r="G68" s="44">
        <v>0</v>
      </c>
      <c r="H68" s="44">
        <v>0</v>
      </c>
      <c r="I68" s="44">
        <v>0</v>
      </c>
      <c r="J68" s="44">
        <v>0</v>
      </c>
      <c r="K68" s="45">
        <f t="shared" ref="K68" si="117">+F68-H68</f>
        <v>5160</v>
      </c>
    </row>
    <row r="69" spans="1:11" ht="25.5" x14ac:dyDescent="0.2">
      <c r="A69" s="42">
        <v>2112</v>
      </c>
      <c r="B69" s="42">
        <v>3170</v>
      </c>
      <c r="C69" s="42" t="s">
        <v>651</v>
      </c>
      <c r="D69" s="44">
        <v>1751696</v>
      </c>
      <c r="E69" s="44">
        <v>1949999</v>
      </c>
      <c r="F69" s="45">
        <f t="shared" ref="F69" si="118">+D69+E69</f>
        <v>3701695</v>
      </c>
      <c r="G69" s="44">
        <v>2919841.2</v>
      </c>
      <c r="H69" s="44">
        <v>2778817.2</v>
      </c>
      <c r="I69" s="44">
        <v>2778817.2</v>
      </c>
      <c r="J69" s="44">
        <v>2778817.2</v>
      </c>
      <c r="K69" s="45">
        <f t="shared" ref="K69" si="119">+F69-H69</f>
        <v>922877.79999999981</v>
      </c>
    </row>
    <row r="70" spans="1:11" ht="25.5" x14ac:dyDescent="0.2">
      <c r="A70" s="42">
        <v>2112</v>
      </c>
      <c r="B70" s="42">
        <v>3180</v>
      </c>
      <c r="C70" s="42" t="s">
        <v>652</v>
      </c>
      <c r="D70" s="44">
        <v>120450</v>
      </c>
      <c r="E70" s="44">
        <v>-28000</v>
      </c>
      <c r="F70" s="45">
        <f t="shared" ref="F70" si="120">+D70+E70</f>
        <v>92450</v>
      </c>
      <c r="G70" s="44">
        <v>80193.460000000006</v>
      </c>
      <c r="H70" s="44">
        <v>80193.460000000006</v>
      </c>
      <c r="I70" s="44">
        <v>80193.460000000006</v>
      </c>
      <c r="J70" s="44">
        <v>80193.460000000006</v>
      </c>
      <c r="K70" s="45">
        <f t="shared" ref="K70" si="121">+F70-H70</f>
        <v>12256.539999999994</v>
      </c>
    </row>
    <row r="71" spans="1:11" ht="25.5" x14ac:dyDescent="0.2">
      <c r="A71" s="42">
        <v>2112</v>
      </c>
      <c r="B71" s="42">
        <v>3220</v>
      </c>
      <c r="C71" s="42" t="s">
        <v>653</v>
      </c>
      <c r="D71" s="44">
        <v>2201451</v>
      </c>
      <c r="E71" s="44">
        <v>290267.24</v>
      </c>
      <c r="F71" s="45">
        <f t="shared" ref="F71" si="122">+D71+E71</f>
        <v>2491718.2400000002</v>
      </c>
      <c r="G71" s="44">
        <v>1664158.95</v>
      </c>
      <c r="H71" s="44">
        <v>1664158.95</v>
      </c>
      <c r="I71" s="44">
        <v>1664158.95</v>
      </c>
      <c r="J71" s="44">
        <v>1664158.95</v>
      </c>
      <c r="K71" s="45">
        <f t="shared" ref="K71" si="123">+F71-H71</f>
        <v>827559.29000000027</v>
      </c>
    </row>
    <row r="72" spans="1:11" ht="25.5" x14ac:dyDescent="0.2">
      <c r="A72" s="42">
        <v>2112</v>
      </c>
      <c r="B72" s="42">
        <v>3230</v>
      </c>
      <c r="C72" s="42" t="s">
        <v>654</v>
      </c>
      <c r="D72" s="44">
        <v>53400</v>
      </c>
      <c r="E72" s="44">
        <v>320096</v>
      </c>
      <c r="F72" s="45">
        <f t="shared" ref="F72" si="124">+D72+E72</f>
        <v>373496</v>
      </c>
      <c r="G72" s="44">
        <v>75508</v>
      </c>
      <c r="H72" s="44">
        <v>31900</v>
      </c>
      <c r="I72" s="44">
        <v>31900</v>
      </c>
      <c r="J72" s="44">
        <v>31900</v>
      </c>
      <c r="K72" s="45">
        <f t="shared" ref="K72" si="125">+F72-H72</f>
        <v>341596</v>
      </c>
    </row>
    <row r="73" spans="1:11" ht="25.5" x14ac:dyDescent="0.2">
      <c r="A73" s="42">
        <v>2112</v>
      </c>
      <c r="B73" s="42">
        <v>3250</v>
      </c>
      <c r="C73" s="42" t="s">
        <v>655</v>
      </c>
      <c r="D73" s="44">
        <v>3434992</v>
      </c>
      <c r="E73" s="44">
        <v>649916.39</v>
      </c>
      <c r="F73" s="45">
        <f t="shared" ref="F73" si="126">+D73+E73</f>
        <v>4084908.39</v>
      </c>
      <c r="G73" s="44">
        <v>2532544.04</v>
      </c>
      <c r="H73" s="44">
        <v>2426799.04</v>
      </c>
      <c r="I73" s="44">
        <v>2426799.04</v>
      </c>
      <c r="J73" s="44">
        <v>2419799.04</v>
      </c>
      <c r="K73" s="45">
        <f t="shared" ref="K73" si="127">+F73-H73</f>
        <v>1658109.35</v>
      </c>
    </row>
    <row r="74" spans="1:11" ht="25.5" x14ac:dyDescent="0.2">
      <c r="A74" s="42">
        <v>2112</v>
      </c>
      <c r="B74" s="42">
        <v>3260</v>
      </c>
      <c r="C74" s="42" t="s">
        <v>656</v>
      </c>
      <c r="D74" s="44">
        <v>0</v>
      </c>
      <c r="E74" s="44">
        <v>27000</v>
      </c>
      <c r="F74" s="45">
        <f t="shared" ref="F74" si="128">+D74+E74</f>
        <v>27000</v>
      </c>
      <c r="G74" s="44">
        <v>0</v>
      </c>
      <c r="H74" s="44">
        <v>0</v>
      </c>
      <c r="I74" s="44">
        <v>0</v>
      </c>
      <c r="J74" s="44">
        <v>0</v>
      </c>
      <c r="K74" s="45">
        <f t="shared" ref="K74" si="129">+F74-H74</f>
        <v>27000</v>
      </c>
    </row>
    <row r="75" spans="1:11" ht="25.5" x14ac:dyDescent="0.2">
      <c r="A75" s="42">
        <v>2112</v>
      </c>
      <c r="B75" s="42">
        <v>3270</v>
      </c>
      <c r="C75" s="42" t="s">
        <v>657</v>
      </c>
      <c r="D75" s="44">
        <v>3280415</v>
      </c>
      <c r="E75" s="44">
        <v>2413520.42</v>
      </c>
      <c r="F75" s="45">
        <f t="shared" ref="F75" si="130">+D75+E75</f>
        <v>5693935.4199999999</v>
      </c>
      <c r="G75" s="44">
        <v>4144474.95</v>
      </c>
      <c r="H75" s="44">
        <v>3892113.45</v>
      </c>
      <c r="I75" s="44">
        <v>3892113.45</v>
      </c>
      <c r="J75" s="44">
        <v>3892113.45</v>
      </c>
      <c r="K75" s="45">
        <f t="shared" ref="K75" si="131">+F75-H75</f>
        <v>1801821.9699999997</v>
      </c>
    </row>
    <row r="76" spans="1:11" ht="25.5" x14ac:dyDescent="0.2">
      <c r="A76" s="42">
        <v>2112</v>
      </c>
      <c r="B76" s="42">
        <v>3290</v>
      </c>
      <c r="C76" s="42" t="s">
        <v>658</v>
      </c>
      <c r="D76" s="44">
        <v>664463</v>
      </c>
      <c r="E76" s="44">
        <v>320109.73</v>
      </c>
      <c r="F76" s="45">
        <f t="shared" ref="F76" si="132">+D76+E76</f>
        <v>984572.73</v>
      </c>
      <c r="G76" s="44">
        <v>369005.3</v>
      </c>
      <c r="H76" s="44">
        <v>369005.3</v>
      </c>
      <c r="I76" s="44">
        <v>369005.3</v>
      </c>
      <c r="J76" s="44">
        <v>338600.56</v>
      </c>
      <c r="K76" s="45">
        <f t="shared" ref="K76" si="133">+F76-H76</f>
        <v>615567.42999999993</v>
      </c>
    </row>
    <row r="77" spans="1:11" ht="25.5" x14ac:dyDescent="0.2">
      <c r="A77" s="42">
        <v>2112</v>
      </c>
      <c r="B77" s="42">
        <v>3310</v>
      </c>
      <c r="C77" s="42" t="s">
        <v>659</v>
      </c>
      <c r="D77" s="44">
        <v>416000</v>
      </c>
      <c r="E77" s="44">
        <v>-140000</v>
      </c>
      <c r="F77" s="45">
        <f t="shared" ref="F77" si="134">+D77+E77</f>
        <v>276000</v>
      </c>
      <c r="G77" s="44">
        <v>149045.25</v>
      </c>
      <c r="H77" s="44">
        <v>138456.31</v>
      </c>
      <c r="I77" s="44">
        <v>138456.31</v>
      </c>
      <c r="J77" s="44">
        <v>138456.31</v>
      </c>
      <c r="K77" s="45">
        <f t="shared" ref="K77" si="135">+F77-H77</f>
        <v>137543.69</v>
      </c>
    </row>
    <row r="78" spans="1:11" ht="25.5" x14ac:dyDescent="0.2">
      <c r="A78" s="42">
        <v>2112</v>
      </c>
      <c r="B78" s="42">
        <v>3320</v>
      </c>
      <c r="C78" s="42" t="s">
        <v>660</v>
      </c>
      <c r="D78" s="44">
        <v>165000</v>
      </c>
      <c r="E78" s="44">
        <v>0</v>
      </c>
      <c r="F78" s="45">
        <f t="shared" ref="F78" si="136">+D78+E78</f>
        <v>165000</v>
      </c>
      <c r="G78" s="44">
        <v>0</v>
      </c>
      <c r="H78" s="44">
        <v>0</v>
      </c>
      <c r="I78" s="44">
        <v>0</v>
      </c>
      <c r="J78" s="44">
        <v>0</v>
      </c>
      <c r="K78" s="45">
        <f t="shared" ref="K78" si="137">+F78-H78</f>
        <v>165000</v>
      </c>
    </row>
    <row r="79" spans="1:11" ht="25.5" x14ac:dyDescent="0.2">
      <c r="A79" s="42">
        <v>2112</v>
      </c>
      <c r="B79" s="42">
        <v>3330</v>
      </c>
      <c r="C79" s="42" t="s">
        <v>661</v>
      </c>
      <c r="D79" s="44">
        <v>306000</v>
      </c>
      <c r="E79" s="44">
        <v>400000</v>
      </c>
      <c r="F79" s="45">
        <f t="shared" ref="F79" si="138">+D79+E79</f>
        <v>706000</v>
      </c>
      <c r="G79" s="44">
        <v>669111.99</v>
      </c>
      <c r="H79" s="44">
        <v>669111.99</v>
      </c>
      <c r="I79" s="44">
        <v>669111.99</v>
      </c>
      <c r="J79" s="44">
        <v>669111.99</v>
      </c>
      <c r="K79" s="45">
        <f t="shared" ref="K79" si="139">+F79-H79</f>
        <v>36888.010000000009</v>
      </c>
    </row>
    <row r="80" spans="1:11" ht="25.5" x14ac:dyDescent="0.2">
      <c r="A80" s="42">
        <v>2112</v>
      </c>
      <c r="B80" s="42">
        <v>3340</v>
      </c>
      <c r="C80" s="42" t="s">
        <v>662</v>
      </c>
      <c r="D80" s="44">
        <v>6202176</v>
      </c>
      <c r="E80" s="44">
        <v>937740</v>
      </c>
      <c r="F80" s="45">
        <f t="shared" ref="F80" si="140">+D80+E80</f>
        <v>7139916</v>
      </c>
      <c r="G80" s="44">
        <v>4285486.3</v>
      </c>
      <c r="H80" s="44">
        <v>4285486.3</v>
      </c>
      <c r="I80" s="44">
        <v>4285486.3</v>
      </c>
      <c r="J80" s="44">
        <v>4285486.3</v>
      </c>
      <c r="K80" s="45">
        <f t="shared" ref="K80" si="141">+F80-H80</f>
        <v>2854429.7</v>
      </c>
    </row>
    <row r="81" spans="1:11" ht="25.5" x14ac:dyDescent="0.2">
      <c r="A81" s="42">
        <v>2112</v>
      </c>
      <c r="B81" s="42">
        <v>3360</v>
      </c>
      <c r="C81" s="42" t="s">
        <v>663</v>
      </c>
      <c r="D81" s="44">
        <v>2811959</v>
      </c>
      <c r="E81" s="44">
        <v>-105982.78</v>
      </c>
      <c r="F81" s="45">
        <f t="shared" ref="F81" si="142">+D81+E81</f>
        <v>2705976.22</v>
      </c>
      <c r="G81" s="44">
        <v>1506917.4</v>
      </c>
      <c r="H81" s="44">
        <v>455775.03</v>
      </c>
      <c r="I81" s="44">
        <v>455775.03</v>
      </c>
      <c r="J81" s="44">
        <v>455775.03</v>
      </c>
      <c r="K81" s="45">
        <f t="shared" ref="K81" si="143">+F81-H81</f>
        <v>2250201.1900000004</v>
      </c>
    </row>
    <row r="82" spans="1:11" ht="25.5" x14ac:dyDescent="0.2">
      <c r="A82" s="42">
        <v>2112</v>
      </c>
      <c r="B82" s="42">
        <v>3380</v>
      </c>
      <c r="C82" s="42" t="s">
        <v>664</v>
      </c>
      <c r="D82" s="44">
        <v>2477180</v>
      </c>
      <c r="E82" s="44">
        <v>184182.55</v>
      </c>
      <c r="F82" s="45">
        <f t="shared" ref="F82" si="144">+D82+E82</f>
        <v>2661362.5499999998</v>
      </c>
      <c r="G82" s="44">
        <v>2594274.9900000002</v>
      </c>
      <c r="H82" s="44">
        <v>757814.46</v>
      </c>
      <c r="I82" s="44">
        <v>757814.46</v>
      </c>
      <c r="J82" s="44">
        <v>757814.46</v>
      </c>
      <c r="K82" s="45">
        <f t="shared" ref="K82" si="145">+F82-H82</f>
        <v>1903548.0899999999</v>
      </c>
    </row>
    <row r="83" spans="1:11" ht="25.5" x14ac:dyDescent="0.2">
      <c r="A83" s="42">
        <v>2112</v>
      </c>
      <c r="B83" s="42">
        <v>3390</v>
      </c>
      <c r="C83" s="42" t="s">
        <v>665</v>
      </c>
      <c r="D83" s="44">
        <v>5893531</v>
      </c>
      <c r="E83" s="44">
        <v>15824097.310000001</v>
      </c>
      <c r="F83" s="45">
        <f t="shared" ref="F83" si="146">+D83+E83</f>
        <v>21717628.310000002</v>
      </c>
      <c r="G83" s="44">
        <v>7745473.5999999996</v>
      </c>
      <c r="H83" s="44">
        <v>7501834.0999999996</v>
      </c>
      <c r="I83" s="44">
        <v>7501834.0999999996</v>
      </c>
      <c r="J83" s="44">
        <v>7501834.0999999996</v>
      </c>
      <c r="K83" s="45">
        <f t="shared" ref="K83" si="147">+F83-H83</f>
        <v>14215794.210000003</v>
      </c>
    </row>
    <row r="84" spans="1:11" ht="25.5" x14ac:dyDescent="0.2">
      <c r="A84" s="42">
        <v>2112</v>
      </c>
      <c r="B84" s="42">
        <v>3410</v>
      </c>
      <c r="C84" s="42" t="s">
        <v>666</v>
      </c>
      <c r="D84" s="44">
        <v>2570472</v>
      </c>
      <c r="E84" s="44">
        <v>373793.92</v>
      </c>
      <c r="F84" s="45">
        <f t="shared" ref="F84" si="148">+D84+E84</f>
        <v>2944265.92</v>
      </c>
      <c r="G84" s="44">
        <v>1628976.97</v>
      </c>
      <c r="H84" s="44">
        <v>1628976.97</v>
      </c>
      <c r="I84" s="44">
        <v>1628976.97</v>
      </c>
      <c r="J84" s="44">
        <v>1628976.97</v>
      </c>
      <c r="K84" s="45">
        <f t="shared" ref="K84" si="149">+F84-H84</f>
        <v>1315288.95</v>
      </c>
    </row>
    <row r="85" spans="1:11" ht="25.5" x14ac:dyDescent="0.2">
      <c r="A85" s="42">
        <v>2112</v>
      </c>
      <c r="B85" s="42">
        <v>3450</v>
      </c>
      <c r="C85" s="42" t="s">
        <v>667</v>
      </c>
      <c r="D85" s="44">
        <v>1195794</v>
      </c>
      <c r="E85" s="44">
        <v>-16830</v>
      </c>
      <c r="F85" s="45">
        <f t="shared" ref="F85" si="150">+D85+E85</f>
        <v>1178964</v>
      </c>
      <c r="G85" s="44">
        <v>548288.82999999996</v>
      </c>
      <c r="H85" s="44">
        <v>31716.31</v>
      </c>
      <c r="I85" s="44">
        <v>31716.31</v>
      </c>
      <c r="J85" s="44">
        <v>31716.31</v>
      </c>
      <c r="K85" s="45">
        <f t="shared" ref="K85" si="151">+F85-H85</f>
        <v>1147247.69</v>
      </c>
    </row>
    <row r="86" spans="1:11" x14ac:dyDescent="0.2">
      <c r="A86" s="42">
        <v>2112</v>
      </c>
      <c r="B86" s="42">
        <v>3470</v>
      </c>
      <c r="C86" s="42" t="s">
        <v>668</v>
      </c>
      <c r="D86" s="44">
        <v>7000</v>
      </c>
      <c r="E86" s="44">
        <v>80820</v>
      </c>
      <c r="F86" s="45">
        <f t="shared" ref="F86" si="152">+D86+E86</f>
        <v>87820</v>
      </c>
      <c r="G86" s="44">
        <v>45820</v>
      </c>
      <c r="H86" s="44">
        <v>45820</v>
      </c>
      <c r="I86" s="44">
        <v>45820</v>
      </c>
      <c r="J86" s="44">
        <v>45820</v>
      </c>
      <c r="K86" s="45">
        <f t="shared" ref="K86" si="153">+F86-H86</f>
        <v>42000</v>
      </c>
    </row>
    <row r="87" spans="1:11" ht="25.5" x14ac:dyDescent="0.2">
      <c r="A87" s="42">
        <v>2112</v>
      </c>
      <c r="B87" s="42">
        <v>3510</v>
      </c>
      <c r="C87" s="42" t="s">
        <v>669</v>
      </c>
      <c r="D87" s="44">
        <v>6628678</v>
      </c>
      <c r="E87" s="44">
        <v>3837693.27</v>
      </c>
      <c r="F87" s="45">
        <f t="shared" ref="F87" si="154">+D87+E87</f>
        <v>10466371.27</v>
      </c>
      <c r="G87" s="44">
        <v>1084798.48</v>
      </c>
      <c r="H87" s="44">
        <v>806716.68</v>
      </c>
      <c r="I87" s="44">
        <v>806716.68</v>
      </c>
      <c r="J87" s="44">
        <v>806716.68</v>
      </c>
      <c r="K87" s="45">
        <f t="shared" ref="K87" si="155">+F87-H87</f>
        <v>9659654.5899999999</v>
      </c>
    </row>
    <row r="88" spans="1:11" ht="25.5" x14ac:dyDescent="0.2">
      <c r="A88" s="42">
        <v>2112</v>
      </c>
      <c r="B88" s="42">
        <v>3520</v>
      </c>
      <c r="C88" s="42" t="s">
        <v>670</v>
      </c>
      <c r="D88" s="44">
        <v>850891</v>
      </c>
      <c r="E88" s="44">
        <v>532392.77</v>
      </c>
      <c r="F88" s="45">
        <f t="shared" ref="F88" si="156">+D88+E88</f>
        <v>1383283.77</v>
      </c>
      <c r="G88" s="44">
        <v>431137.84</v>
      </c>
      <c r="H88" s="44">
        <v>177921.24</v>
      </c>
      <c r="I88" s="44">
        <v>177921.24</v>
      </c>
      <c r="J88" s="44">
        <v>177921.24</v>
      </c>
      <c r="K88" s="45">
        <f t="shared" ref="K88" si="157">+F88-H88</f>
        <v>1205362.53</v>
      </c>
    </row>
    <row r="89" spans="1:11" ht="25.5" x14ac:dyDescent="0.2">
      <c r="A89" s="42">
        <v>2112</v>
      </c>
      <c r="B89" s="42">
        <v>3530</v>
      </c>
      <c r="C89" s="42" t="s">
        <v>671</v>
      </c>
      <c r="D89" s="44">
        <v>772995</v>
      </c>
      <c r="E89" s="44">
        <v>-93764</v>
      </c>
      <c r="F89" s="45">
        <f t="shared" ref="F89" si="158">+D89+E89</f>
        <v>679231</v>
      </c>
      <c r="G89" s="44">
        <v>523193.98</v>
      </c>
      <c r="H89" s="44">
        <v>339393.98</v>
      </c>
      <c r="I89" s="44">
        <v>339393.98</v>
      </c>
      <c r="J89" s="44">
        <v>339393.98</v>
      </c>
      <c r="K89" s="45">
        <f t="shared" ref="K89" si="159">+F89-H89</f>
        <v>339837.02</v>
      </c>
    </row>
    <row r="90" spans="1:11" ht="25.5" x14ac:dyDescent="0.2">
      <c r="A90" s="42">
        <v>2112</v>
      </c>
      <c r="B90" s="42">
        <v>3550</v>
      </c>
      <c r="C90" s="42" t="s">
        <v>672</v>
      </c>
      <c r="D90" s="44">
        <v>1500356</v>
      </c>
      <c r="E90" s="44">
        <v>18248</v>
      </c>
      <c r="F90" s="45">
        <f t="shared" ref="F90" si="160">+D90+E90</f>
        <v>1518604</v>
      </c>
      <c r="G90" s="44">
        <v>950959.44</v>
      </c>
      <c r="H90" s="44">
        <v>919115.89</v>
      </c>
      <c r="I90" s="44">
        <v>919115.89</v>
      </c>
      <c r="J90" s="44">
        <v>899691.71</v>
      </c>
      <c r="K90" s="45">
        <f t="shared" ref="K90" si="161">+F90-H90</f>
        <v>599488.11</v>
      </c>
    </row>
    <row r="91" spans="1:11" ht="25.5" x14ac:dyDescent="0.2">
      <c r="A91" s="42">
        <v>2112</v>
      </c>
      <c r="B91" s="42">
        <v>3570</v>
      </c>
      <c r="C91" s="42" t="s">
        <v>673</v>
      </c>
      <c r="D91" s="44">
        <v>748262</v>
      </c>
      <c r="E91" s="44">
        <v>639829.56999999995</v>
      </c>
      <c r="F91" s="45">
        <f t="shared" ref="F91" si="162">+D91+E91</f>
        <v>1388091.5699999998</v>
      </c>
      <c r="G91" s="44">
        <v>260482.71</v>
      </c>
      <c r="H91" s="44">
        <v>234609.84</v>
      </c>
      <c r="I91" s="44">
        <v>234609.84</v>
      </c>
      <c r="J91" s="44">
        <v>234609.84</v>
      </c>
      <c r="K91" s="45">
        <f t="shared" ref="K91" si="163">+F91-H91</f>
        <v>1153481.7299999997</v>
      </c>
    </row>
    <row r="92" spans="1:11" ht="25.5" x14ac:dyDescent="0.2">
      <c r="A92" s="42">
        <v>2112</v>
      </c>
      <c r="B92" s="42">
        <v>3580</v>
      </c>
      <c r="C92" s="42" t="s">
        <v>674</v>
      </c>
      <c r="D92" s="44">
        <v>1463936</v>
      </c>
      <c r="E92" s="44">
        <v>12950</v>
      </c>
      <c r="F92" s="45">
        <f t="shared" ref="F92" si="164">+D92+E92</f>
        <v>1476886</v>
      </c>
      <c r="G92" s="44">
        <v>1317632.03</v>
      </c>
      <c r="H92" s="44">
        <v>534175.77</v>
      </c>
      <c r="I92" s="44">
        <v>534175.77</v>
      </c>
      <c r="J92" s="44">
        <v>534175.77</v>
      </c>
      <c r="K92" s="45">
        <f t="shared" ref="K92" si="165">+F92-H92</f>
        <v>942710.23</v>
      </c>
    </row>
    <row r="93" spans="1:11" ht="25.5" x14ac:dyDescent="0.2">
      <c r="A93" s="42">
        <v>2112</v>
      </c>
      <c r="B93" s="42">
        <v>3590</v>
      </c>
      <c r="C93" s="42" t="s">
        <v>675</v>
      </c>
      <c r="D93" s="44">
        <v>238266</v>
      </c>
      <c r="E93" s="44">
        <v>-29381</v>
      </c>
      <c r="F93" s="45">
        <f t="shared" ref="F93" si="166">+D93+E93</f>
        <v>208885</v>
      </c>
      <c r="G93" s="44">
        <v>141730.82999999999</v>
      </c>
      <c r="H93" s="44">
        <v>37402.47</v>
      </c>
      <c r="I93" s="44">
        <v>37402.47</v>
      </c>
      <c r="J93" s="44">
        <v>37402.47</v>
      </c>
      <c r="K93" s="45">
        <f t="shared" ref="K93" si="167">+F93-H93</f>
        <v>171482.53</v>
      </c>
    </row>
    <row r="94" spans="1:11" ht="25.5" x14ac:dyDescent="0.2">
      <c r="A94" s="42">
        <v>2112</v>
      </c>
      <c r="B94" s="42">
        <v>3611</v>
      </c>
      <c r="C94" s="42" t="s">
        <v>676</v>
      </c>
      <c r="D94" s="44">
        <v>1256000</v>
      </c>
      <c r="E94" s="44">
        <v>0</v>
      </c>
      <c r="F94" s="45">
        <f t="shared" ref="F94" si="168">+D94+E94</f>
        <v>1256000</v>
      </c>
      <c r="G94" s="44">
        <v>494844.28</v>
      </c>
      <c r="H94" s="44">
        <v>494844.28</v>
      </c>
      <c r="I94" s="44">
        <v>494844.28</v>
      </c>
      <c r="J94" s="44">
        <v>494844.28</v>
      </c>
      <c r="K94" s="45">
        <f t="shared" ref="K94" si="169">+F94-H94</f>
        <v>761155.72</v>
      </c>
    </row>
    <row r="95" spans="1:11" ht="25.5" x14ac:dyDescent="0.2">
      <c r="A95" s="42">
        <v>2112</v>
      </c>
      <c r="B95" s="42">
        <v>3612</v>
      </c>
      <c r="C95" s="42" t="s">
        <v>677</v>
      </c>
      <c r="D95" s="44">
        <v>1222457</v>
      </c>
      <c r="E95" s="44">
        <v>386100</v>
      </c>
      <c r="F95" s="45">
        <f t="shared" ref="F95" si="170">+D95+E95</f>
        <v>1608557</v>
      </c>
      <c r="G95" s="44">
        <v>1087321.8999999999</v>
      </c>
      <c r="H95" s="44">
        <v>212506.9</v>
      </c>
      <c r="I95" s="44">
        <v>212506.9</v>
      </c>
      <c r="J95" s="44">
        <v>212506.9</v>
      </c>
      <c r="K95" s="45">
        <f t="shared" ref="K95" si="171">+F95-H95</f>
        <v>1396050.1</v>
      </c>
    </row>
    <row r="96" spans="1:11" ht="25.5" x14ac:dyDescent="0.2">
      <c r="A96" s="42">
        <v>2112</v>
      </c>
      <c r="B96" s="42">
        <v>3630</v>
      </c>
      <c r="C96" s="42" t="s">
        <v>678</v>
      </c>
      <c r="D96" s="44">
        <v>200000</v>
      </c>
      <c r="E96" s="44">
        <v>0</v>
      </c>
      <c r="F96" s="45">
        <f t="shared" ref="F96" si="172">+D96+E96</f>
        <v>200000</v>
      </c>
      <c r="G96" s="44">
        <v>0</v>
      </c>
      <c r="H96" s="44">
        <v>0</v>
      </c>
      <c r="I96" s="44">
        <v>0</v>
      </c>
      <c r="J96" s="44">
        <v>0</v>
      </c>
      <c r="K96" s="45">
        <f t="shared" ref="K96" si="173">+F96-H96</f>
        <v>200000</v>
      </c>
    </row>
    <row r="97" spans="1:11" ht="25.5" x14ac:dyDescent="0.2">
      <c r="A97" s="42">
        <v>2112</v>
      </c>
      <c r="B97" s="42">
        <v>3640</v>
      </c>
      <c r="C97" s="42" t="s">
        <v>679</v>
      </c>
      <c r="D97" s="44">
        <v>2200</v>
      </c>
      <c r="E97" s="44">
        <v>0</v>
      </c>
      <c r="F97" s="45">
        <f t="shared" ref="F97" si="174">+D97+E97</f>
        <v>2200</v>
      </c>
      <c r="G97" s="44">
        <v>0</v>
      </c>
      <c r="H97" s="44">
        <v>0</v>
      </c>
      <c r="I97" s="44">
        <v>0</v>
      </c>
      <c r="J97" s="44">
        <v>0</v>
      </c>
      <c r="K97" s="45">
        <f t="shared" ref="K97" si="175">+F97-H97</f>
        <v>2200</v>
      </c>
    </row>
    <row r="98" spans="1:11" ht="25.5" x14ac:dyDescent="0.2">
      <c r="A98" s="42">
        <v>2112</v>
      </c>
      <c r="B98" s="42">
        <v>3660</v>
      </c>
      <c r="C98" s="42" t="s">
        <v>680</v>
      </c>
      <c r="D98" s="44">
        <v>173600</v>
      </c>
      <c r="E98" s="44">
        <v>0</v>
      </c>
      <c r="F98" s="45">
        <f t="shared" ref="F98" si="176">+D98+E98</f>
        <v>173600</v>
      </c>
      <c r="G98" s="44">
        <v>0</v>
      </c>
      <c r="H98" s="44">
        <v>0</v>
      </c>
      <c r="I98" s="44">
        <v>0</v>
      </c>
      <c r="J98" s="44">
        <v>0</v>
      </c>
      <c r="K98" s="45">
        <f t="shared" ref="K98" si="177">+F98-H98</f>
        <v>173600</v>
      </c>
    </row>
    <row r="99" spans="1:11" x14ac:dyDescent="0.2">
      <c r="A99" s="42">
        <v>2112</v>
      </c>
      <c r="B99" s="42">
        <v>3710</v>
      </c>
      <c r="C99" s="42" t="s">
        <v>681</v>
      </c>
      <c r="D99" s="44">
        <v>335000</v>
      </c>
      <c r="E99" s="44">
        <v>-164913.84</v>
      </c>
      <c r="F99" s="45">
        <f t="shared" ref="F99" si="178">+D99+E99</f>
        <v>170086.16</v>
      </c>
      <c r="G99" s="44">
        <v>118224.16</v>
      </c>
      <c r="H99" s="44">
        <v>118224.16</v>
      </c>
      <c r="I99" s="44">
        <v>118224.16</v>
      </c>
      <c r="J99" s="44">
        <v>118224.16</v>
      </c>
      <c r="K99" s="45">
        <f t="shared" ref="K99" si="179">+F99-H99</f>
        <v>51862</v>
      </c>
    </row>
    <row r="100" spans="1:11" x14ac:dyDescent="0.2">
      <c r="A100" s="42">
        <v>2112</v>
      </c>
      <c r="B100" s="42">
        <v>3720</v>
      </c>
      <c r="C100" s="42" t="s">
        <v>682</v>
      </c>
      <c r="D100" s="44">
        <v>857206</v>
      </c>
      <c r="E100" s="44">
        <v>-252075.68</v>
      </c>
      <c r="F100" s="45">
        <f t="shared" ref="F100" si="180">+D100+E100</f>
        <v>605130.32000000007</v>
      </c>
      <c r="G100" s="44">
        <v>339950.17</v>
      </c>
      <c r="H100" s="44">
        <v>309050.17</v>
      </c>
      <c r="I100" s="44">
        <v>309050.17</v>
      </c>
      <c r="J100" s="44">
        <v>309050.17</v>
      </c>
      <c r="K100" s="45">
        <f t="shared" ref="K100" si="181">+F100-H100</f>
        <v>296080.15000000008</v>
      </c>
    </row>
    <row r="101" spans="1:11" x14ac:dyDescent="0.2">
      <c r="A101" s="42">
        <v>2112</v>
      </c>
      <c r="B101" s="42">
        <v>3750</v>
      </c>
      <c r="C101" s="42" t="s">
        <v>683</v>
      </c>
      <c r="D101" s="44">
        <v>2231519</v>
      </c>
      <c r="E101" s="44">
        <v>-986528.63</v>
      </c>
      <c r="F101" s="45">
        <f t="shared" ref="F101" si="182">+D101+E101</f>
        <v>1244990.3700000001</v>
      </c>
      <c r="G101" s="44">
        <v>584537.49</v>
      </c>
      <c r="H101" s="44">
        <v>529181.93000000005</v>
      </c>
      <c r="I101" s="44">
        <v>529181.93000000005</v>
      </c>
      <c r="J101" s="44">
        <v>529181.93000000005</v>
      </c>
      <c r="K101" s="45">
        <f t="shared" ref="K101" si="183">+F101-H101</f>
        <v>715808.44000000006</v>
      </c>
    </row>
    <row r="102" spans="1:11" ht="25.5" x14ac:dyDescent="0.2">
      <c r="A102" s="42">
        <v>2112</v>
      </c>
      <c r="B102" s="42">
        <v>3760</v>
      </c>
      <c r="C102" s="42" t="s">
        <v>684</v>
      </c>
      <c r="D102" s="44">
        <v>721158</v>
      </c>
      <c r="E102" s="44">
        <v>-536158</v>
      </c>
      <c r="F102" s="45">
        <f t="shared" ref="F102" si="184">+D102+E102</f>
        <v>185000</v>
      </c>
      <c r="G102" s="44">
        <v>0</v>
      </c>
      <c r="H102" s="44">
        <v>0</v>
      </c>
      <c r="I102" s="44">
        <v>0</v>
      </c>
      <c r="J102" s="44">
        <v>0</v>
      </c>
      <c r="K102" s="45">
        <f t="shared" ref="K102" si="185">+F102-H102</f>
        <v>185000</v>
      </c>
    </row>
    <row r="103" spans="1:11" ht="25.5" x14ac:dyDescent="0.2">
      <c r="A103" s="42">
        <v>2112</v>
      </c>
      <c r="B103" s="42">
        <v>3790</v>
      </c>
      <c r="C103" s="42" t="s">
        <v>685</v>
      </c>
      <c r="D103" s="44">
        <v>0</v>
      </c>
      <c r="E103" s="44">
        <v>12050</v>
      </c>
      <c r="F103" s="45">
        <f t="shared" ref="F103" si="186">+D103+E103</f>
        <v>12050</v>
      </c>
      <c r="G103" s="44">
        <v>324.8</v>
      </c>
      <c r="H103" s="44">
        <v>324.8</v>
      </c>
      <c r="I103" s="44">
        <v>324.8</v>
      </c>
      <c r="J103" s="44">
        <v>324.8</v>
      </c>
      <c r="K103" s="45">
        <f t="shared" ref="K103" si="187">+F103-H103</f>
        <v>11725.2</v>
      </c>
    </row>
    <row r="104" spans="1:11" ht="25.5" x14ac:dyDescent="0.2">
      <c r="A104" s="42">
        <v>2112</v>
      </c>
      <c r="B104" s="42">
        <v>3820</v>
      </c>
      <c r="C104" s="42" t="s">
        <v>686</v>
      </c>
      <c r="D104" s="44">
        <v>2554378</v>
      </c>
      <c r="E104" s="44">
        <v>322879.56</v>
      </c>
      <c r="F104" s="45">
        <f t="shared" ref="F104" si="188">+D104+E104</f>
        <v>2877257.56</v>
      </c>
      <c r="G104" s="44">
        <v>115437.56</v>
      </c>
      <c r="H104" s="44">
        <v>115437.56</v>
      </c>
      <c r="I104" s="44">
        <v>115437.56</v>
      </c>
      <c r="J104" s="44">
        <v>115437.56</v>
      </c>
      <c r="K104" s="45">
        <f t="shared" ref="K104" si="189">+F104-H104</f>
        <v>2761820</v>
      </c>
    </row>
    <row r="105" spans="1:11" ht="25.5" x14ac:dyDescent="0.2">
      <c r="A105" s="42">
        <v>2112</v>
      </c>
      <c r="B105" s="42">
        <v>3830</v>
      </c>
      <c r="C105" s="42" t="s">
        <v>687</v>
      </c>
      <c r="D105" s="44">
        <v>0</v>
      </c>
      <c r="E105" s="44">
        <v>214600</v>
      </c>
      <c r="F105" s="45">
        <f t="shared" ref="F105" si="190">+D105+E105</f>
        <v>214600</v>
      </c>
      <c r="G105" s="44">
        <v>118615.31</v>
      </c>
      <c r="H105" s="44">
        <v>118615.31</v>
      </c>
      <c r="I105" s="44">
        <v>118615.31</v>
      </c>
      <c r="J105" s="44">
        <v>118615.31</v>
      </c>
      <c r="K105" s="45">
        <f t="shared" ref="K105" si="191">+F105-H105</f>
        <v>95984.69</v>
      </c>
    </row>
    <row r="106" spans="1:11" ht="25.5" x14ac:dyDescent="0.2">
      <c r="A106" s="42">
        <v>2112</v>
      </c>
      <c r="B106" s="42">
        <v>3850</v>
      </c>
      <c r="C106" s="42" t="s">
        <v>688</v>
      </c>
      <c r="D106" s="44">
        <v>2125403</v>
      </c>
      <c r="E106" s="44">
        <v>2842256.91</v>
      </c>
      <c r="F106" s="45">
        <f t="shared" ref="F106" si="192">+D106+E106</f>
        <v>4967659.91</v>
      </c>
      <c r="G106" s="44">
        <v>3619705.88</v>
      </c>
      <c r="H106" s="44">
        <v>3615180.57</v>
      </c>
      <c r="I106" s="44">
        <v>3615180.57</v>
      </c>
      <c r="J106" s="44">
        <v>3615180.57</v>
      </c>
      <c r="K106" s="45">
        <f t="shared" ref="K106" si="193">+F106-H106</f>
        <v>1352479.3400000003</v>
      </c>
    </row>
    <row r="107" spans="1:11" ht="25.5" x14ac:dyDescent="0.2">
      <c r="A107" s="42">
        <v>2112</v>
      </c>
      <c r="B107" s="42">
        <v>3920</v>
      </c>
      <c r="C107" s="42" t="s">
        <v>689</v>
      </c>
      <c r="D107" s="44">
        <v>11821315</v>
      </c>
      <c r="E107" s="44">
        <v>-6133656</v>
      </c>
      <c r="F107" s="45">
        <f t="shared" ref="F107" si="194">+D107+E107</f>
        <v>5687659</v>
      </c>
      <c r="G107" s="44">
        <v>2682753.9900000002</v>
      </c>
      <c r="H107" s="44">
        <v>2665543.4300000002</v>
      </c>
      <c r="I107" s="44">
        <v>2665543.4300000002</v>
      </c>
      <c r="J107" s="44">
        <v>2664368.4300000002</v>
      </c>
      <c r="K107" s="45">
        <f t="shared" ref="K107" si="195">+F107-H107</f>
        <v>3022115.57</v>
      </c>
    </row>
    <row r="108" spans="1:11" ht="25.5" x14ac:dyDescent="0.2">
      <c r="A108" s="42">
        <v>2112</v>
      </c>
      <c r="B108" s="42">
        <v>3950</v>
      </c>
      <c r="C108" s="42" t="s">
        <v>690</v>
      </c>
      <c r="D108" s="44">
        <v>2000</v>
      </c>
      <c r="E108" s="44">
        <v>24750</v>
      </c>
      <c r="F108" s="45">
        <f t="shared" ref="F108" si="196">+D108+E108</f>
        <v>26750</v>
      </c>
      <c r="G108" s="44">
        <v>19801</v>
      </c>
      <c r="H108" s="44">
        <v>19801</v>
      </c>
      <c r="I108" s="44">
        <v>19801</v>
      </c>
      <c r="J108" s="44">
        <v>19801</v>
      </c>
      <c r="K108" s="45">
        <f t="shared" ref="K108" si="197">+F108-H108</f>
        <v>6949</v>
      </c>
    </row>
    <row r="109" spans="1:11" ht="25.5" x14ac:dyDescent="0.2">
      <c r="A109" s="42">
        <v>2112</v>
      </c>
      <c r="B109" s="42">
        <v>3960</v>
      </c>
      <c r="C109" s="42" t="s">
        <v>691</v>
      </c>
      <c r="D109" s="44">
        <v>1909160</v>
      </c>
      <c r="E109" s="44">
        <v>286830.26</v>
      </c>
      <c r="F109" s="45">
        <f t="shared" ref="F109" si="198">+D109+E109</f>
        <v>2195990.2599999998</v>
      </c>
      <c r="G109" s="44">
        <v>2194714.4</v>
      </c>
      <c r="H109" s="44">
        <v>2121498.4</v>
      </c>
      <c r="I109" s="44">
        <v>2121498.4</v>
      </c>
      <c r="J109" s="44">
        <v>2121498.4</v>
      </c>
      <c r="K109" s="45">
        <f t="shared" ref="K109" si="199">+F109-H109</f>
        <v>74491.85999999987</v>
      </c>
    </row>
    <row r="110" spans="1:11" ht="25.5" x14ac:dyDescent="0.2">
      <c r="A110" s="42">
        <v>2112</v>
      </c>
      <c r="B110" s="42">
        <v>3990</v>
      </c>
      <c r="C110" s="42" t="s">
        <v>692</v>
      </c>
      <c r="D110" s="44">
        <v>290140</v>
      </c>
      <c r="E110" s="44">
        <v>-8863.14</v>
      </c>
      <c r="F110" s="45">
        <f t="shared" ref="F110" si="200">+D110+E110</f>
        <v>281276.86</v>
      </c>
      <c r="G110" s="44">
        <v>36954.410000000003</v>
      </c>
      <c r="H110" s="44">
        <v>36954.410000000003</v>
      </c>
      <c r="I110" s="44">
        <v>36954.410000000003</v>
      </c>
      <c r="J110" s="44">
        <v>36954.410000000003</v>
      </c>
      <c r="K110" s="45">
        <f t="shared" ref="K110" si="201">+F110-H110</f>
        <v>244322.44999999998</v>
      </c>
    </row>
    <row r="111" spans="1:11" x14ac:dyDescent="0.2">
      <c r="A111" s="42">
        <v>21511</v>
      </c>
      <c r="B111" s="42">
        <v>4410</v>
      </c>
      <c r="C111" s="42" t="s">
        <v>693</v>
      </c>
      <c r="D111" s="44">
        <v>1126500</v>
      </c>
      <c r="E111" s="44">
        <v>-567233.72</v>
      </c>
      <c r="F111" s="45">
        <f t="shared" ref="F111" si="202">+D111+E111</f>
        <v>559266.28</v>
      </c>
      <c r="G111" s="44">
        <v>338927.32</v>
      </c>
      <c r="H111" s="44">
        <v>262415.32</v>
      </c>
      <c r="I111" s="44">
        <v>262415.32</v>
      </c>
      <c r="J111" s="44">
        <v>262415.32</v>
      </c>
      <c r="K111" s="45">
        <f t="shared" ref="K111" si="203">+F111-H111</f>
        <v>296850.96000000002</v>
      </c>
    </row>
    <row r="112" spans="1:11" ht="25.5" x14ac:dyDescent="0.2">
      <c r="A112" s="42">
        <v>215226</v>
      </c>
      <c r="B112" s="42">
        <v>7930</v>
      </c>
      <c r="C112" s="42" t="s">
        <v>694</v>
      </c>
      <c r="D112" s="44">
        <v>38990316</v>
      </c>
      <c r="E112" s="44">
        <v>42414836.210000001</v>
      </c>
      <c r="F112" s="45">
        <f t="shared" ref="F112" si="204">+D112+E112</f>
        <v>81405152.210000008</v>
      </c>
      <c r="G112" s="44">
        <v>0</v>
      </c>
      <c r="H112" s="44">
        <v>0</v>
      </c>
      <c r="I112" s="44">
        <v>0</v>
      </c>
      <c r="J112" s="44">
        <v>0</v>
      </c>
      <c r="K112" s="45">
        <f t="shared" ref="K112" si="205">+F112-H112</f>
        <v>81405152.210000008</v>
      </c>
    </row>
    <row r="113" spans="1:11" x14ac:dyDescent="0.2">
      <c r="A113" s="42"/>
      <c r="B113" s="42"/>
      <c r="C113" s="42"/>
      <c r="D113" s="44"/>
      <c r="E113" s="44"/>
      <c r="F113" s="45">
        <f t="shared" si="3"/>
        <v>0</v>
      </c>
      <c r="G113" s="44"/>
      <c r="H113" s="44"/>
      <c r="I113" s="44"/>
      <c r="J113" s="44"/>
      <c r="K113" s="45">
        <f t="shared" si="1"/>
        <v>0</v>
      </c>
    </row>
    <row r="114" spans="1:11" x14ac:dyDescent="0.2">
      <c r="A114" s="9">
        <v>2.2000000000000002</v>
      </c>
      <c r="B114" s="75" t="s">
        <v>132</v>
      </c>
      <c r="C114" s="75"/>
      <c r="D114" s="43">
        <f>SUM(D115:D134)</f>
        <v>8237596</v>
      </c>
      <c r="E114" s="43">
        <f t="shared" ref="E114:J114" si="206">SUM(E115:E134)</f>
        <v>94274697.36999999</v>
      </c>
      <c r="F114" s="43">
        <f t="shared" si="206"/>
        <v>102512293.36999999</v>
      </c>
      <c r="G114" s="43">
        <f t="shared" si="206"/>
        <v>49239161.960000008</v>
      </c>
      <c r="H114" s="43">
        <f t="shared" si="206"/>
        <v>18585519.580000002</v>
      </c>
      <c r="I114" s="43">
        <v>18585519.580000002</v>
      </c>
      <c r="J114" s="43">
        <f t="shared" si="206"/>
        <v>18585519.580000002</v>
      </c>
      <c r="K114" s="43">
        <f t="shared" si="1"/>
        <v>83926773.789999992</v>
      </c>
    </row>
    <row r="115" spans="1:11" ht="25.5" x14ac:dyDescent="0.2">
      <c r="A115" s="42">
        <v>221</v>
      </c>
      <c r="B115" s="42">
        <v>6220</v>
      </c>
      <c r="C115" s="42" t="s">
        <v>695</v>
      </c>
      <c r="D115" s="44">
        <v>0</v>
      </c>
      <c r="E115" s="44">
        <v>41297767.5</v>
      </c>
      <c r="F115" s="45">
        <f t="shared" ref="F115:F134" si="207">+D115+E115</f>
        <v>41297767.5</v>
      </c>
      <c r="G115" s="44">
        <v>18823184.98</v>
      </c>
      <c r="H115" s="44">
        <v>5652641.9199999999</v>
      </c>
      <c r="I115" s="44">
        <v>5652641.9199999999</v>
      </c>
      <c r="J115" s="44">
        <v>5652641.9199999999</v>
      </c>
      <c r="K115" s="45">
        <f t="shared" si="1"/>
        <v>35645125.579999998</v>
      </c>
    </row>
    <row r="116" spans="1:11" x14ac:dyDescent="0.2">
      <c r="A116" s="42">
        <v>22221</v>
      </c>
      <c r="B116" s="42">
        <v>5410</v>
      </c>
      <c r="C116" s="42" t="s">
        <v>696</v>
      </c>
      <c r="D116" s="44">
        <v>0</v>
      </c>
      <c r="E116" s="44">
        <v>2310000</v>
      </c>
      <c r="F116" s="45">
        <f t="shared" ref="F116" si="208">+D116+E116</f>
        <v>2310000</v>
      </c>
      <c r="G116" s="44">
        <v>2199800</v>
      </c>
      <c r="H116" s="44">
        <v>0</v>
      </c>
      <c r="I116" s="44">
        <v>0</v>
      </c>
      <c r="J116" s="44">
        <v>0</v>
      </c>
      <c r="K116" s="45">
        <f t="shared" ref="K116" si="209">+F116-H116</f>
        <v>2310000</v>
      </c>
    </row>
    <row r="117" spans="1:11" ht="38.25" x14ac:dyDescent="0.2">
      <c r="A117" s="42">
        <v>22222</v>
      </c>
      <c r="B117" s="42">
        <v>5150</v>
      </c>
      <c r="C117" s="42" t="s">
        <v>697</v>
      </c>
      <c r="D117" s="44">
        <v>4504730</v>
      </c>
      <c r="E117" s="44">
        <v>17611416.899999999</v>
      </c>
      <c r="F117" s="45">
        <f t="shared" ref="F117" si="210">+D117+E117</f>
        <v>22116146.899999999</v>
      </c>
      <c r="G117" s="44">
        <v>14646202.460000001</v>
      </c>
      <c r="H117" s="44">
        <v>7553958.2599999998</v>
      </c>
      <c r="I117" s="44">
        <v>7553958.2599999998</v>
      </c>
      <c r="J117" s="44">
        <v>7553958.2599999998</v>
      </c>
      <c r="K117" s="45">
        <f t="shared" ref="K117" si="211">+F117-H117</f>
        <v>14562188.639999999</v>
      </c>
    </row>
    <row r="118" spans="1:11" ht="25.5" x14ac:dyDescent="0.2">
      <c r="A118" s="42">
        <v>22223</v>
      </c>
      <c r="B118" s="42">
        <v>5110</v>
      </c>
      <c r="C118" s="42" t="s">
        <v>698</v>
      </c>
      <c r="D118" s="44">
        <v>1343073</v>
      </c>
      <c r="E118" s="44">
        <v>8037720.3499999996</v>
      </c>
      <c r="F118" s="45">
        <f t="shared" ref="F118" si="212">+D118+E118</f>
        <v>9380793.3499999996</v>
      </c>
      <c r="G118" s="44">
        <v>4808392.59</v>
      </c>
      <c r="H118" s="44">
        <v>2106640.5499999998</v>
      </c>
      <c r="I118" s="44">
        <v>2106640.5499999998</v>
      </c>
      <c r="J118" s="44">
        <v>2106640.5499999998</v>
      </c>
      <c r="K118" s="45">
        <f t="shared" ref="K118" si="213">+F118-H118</f>
        <v>7274152.7999999998</v>
      </c>
    </row>
    <row r="119" spans="1:11" ht="25.5" x14ac:dyDescent="0.2">
      <c r="A119" s="42">
        <v>22223</v>
      </c>
      <c r="B119" s="42">
        <v>5120</v>
      </c>
      <c r="C119" s="42" t="s">
        <v>699</v>
      </c>
      <c r="D119" s="44">
        <v>209502</v>
      </c>
      <c r="E119" s="44">
        <v>295288.81</v>
      </c>
      <c r="F119" s="45">
        <f t="shared" ref="F119" si="214">+D119+E119</f>
        <v>504790.81</v>
      </c>
      <c r="G119" s="44">
        <v>154861.89000000001</v>
      </c>
      <c r="H119" s="44">
        <v>154861.89000000001</v>
      </c>
      <c r="I119" s="44">
        <v>154861.89000000001</v>
      </c>
      <c r="J119" s="44">
        <v>154861.89000000001</v>
      </c>
      <c r="K119" s="45">
        <f t="shared" ref="K119" si="215">+F119-H119</f>
        <v>349928.92</v>
      </c>
    </row>
    <row r="120" spans="1:11" ht="25.5" x14ac:dyDescent="0.2">
      <c r="A120" s="42">
        <v>22223</v>
      </c>
      <c r="B120" s="42">
        <v>5190</v>
      </c>
      <c r="C120" s="42" t="s">
        <v>700</v>
      </c>
      <c r="D120" s="44">
        <v>187692</v>
      </c>
      <c r="E120" s="44">
        <v>1453265.78</v>
      </c>
      <c r="F120" s="45">
        <f t="shared" ref="F120" si="216">+D120+E120</f>
        <v>1640957.78</v>
      </c>
      <c r="G120" s="44">
        <v>352580.14</v>
      </c>
      <c r="H120" s="44">
        <v>68447</v>
      </c>
      <c r="I120" s="44">
        <v>68447</v>
      </c>
      <c r="J120" s="44">
        <v>68447</v>
      </c>
      <c r="K120" s="45">
        <f t="shared" ref="K120" si="217">+F120-H120</f>
        <v>1572510.78</v>
      </c>
    </row>
    <row r="121" spans="1:11" ht="25.5" x14ac:dyDescent="0.2">
      <c r="A121" s="42">
        <v>22223</v>
      </c>
      <c r="B121" s="42">
        <v>5210</v>
      </c>
      <c r="C121" s="42" t="s">
        <v>701</v>
      </c>
      <c r="D121" s="44">
        <v>382505</v>
      </c>
      <c r="E121" s="44">
        <v>2427738.94</v>
      </c>
      <c r="F121" s="45">
        <f t="shared" ref="F121" si="218">+D121+E121</f>
        <v>2810243.94</v>
      </c>
      <c r="G121" s="44">
        <v>963251</v>
      </c>
      <c r="H121" s="44">
        <v>54057</v>
      </c>
      <c r="I121" s="44">
        <v>54057</v>
      </c>
      <c r="J121" s="44">
        <v>54057</v>
      </c>
      <c r="K121" s="45">
        <f t="shared" ref="K121" si="219">+F121-H121</f>
        <v>2756186.94</v>
      </c>
    </row>
    <row r="122" spans="1:11" x14ac:dyDescent="0.2">
      <c r="A122" s="42">
        <v>22223</v>
      </c>
      <c r="B122" s="42">
        <v>5220</v>
      </c>
      <c r="C122" s="42" t="s">
        <v>702</v>
      </c>
      <c r="D122" s="44">
        <v>0</v>
      </c>
      <c r="E122" s="44">
        <v>25000</v>
      </c>
      <c r="F122" s="45">
        <f t="shared" ref="F122" si="220">+D122+E122</f>
        <v>25000</v>
      </c>
      <c r="G122" s="44">
        <v>22742.86</v>
      </c>
      <c r="H122" s="44">
        <v>22742.86</v>
      </c>
      <c r="I122" s="44">
        <v>22742.86</v>
      </c>
      <c r="J122" s="44">
        <v>22742.86</v>
      </c>
      <c r="K122" s="45">
        <f t="shared" ref="K122" si="221">+F122-H122</f>
        <v>2257.1399999999994</v>
      </c>
    </row>
    <row r="123" spans="1:11" ht="25.5" x14ac:dyDescent="0.2">
      <c r="A123" s="42">
        <v>22223</v>
      </c>
      <c r="B123" s="42">
        <v>5230</v>
      </c>
      <c r="C123" s="42" t="s">
        <v>703</v>
      </c>
      <c r="D123" s="44">
        <v>85399</v>
      </c>
      <c r="E123" s="44">
        <v>839848.1</v>
      </c>
      <c r="F123" s="45">
        <f t="shared" ref="F123" si="222">+D123+E123</f>
        <v>925247.1</v>
      </c>
      <c r="G123" s="44">
        <v>432494.72</v>
      </c>
      <c r="H123" s="44">
        <v>405294.72</v>
      </c>
      <c r="I123" s="44">
        <v>405294.72</v>
      </c>
      <c r="J123" s="44">
        <v>405294.72</v>
      </c>
      <c r="K123" s="45">
        <f t="shared" ref="K123" si="223">+F123-H123</f>
        <v>519952.38</v>
      </c>
    </row>
    <row r="124" spans="1:11" ht="25.5" x14ac:dyDescent="0.2">
      <c r="A124" s="42">
        <v>22223</v>
      </c>
      <c r="B124" s="42">
        <v>5290</v>
      </c>
      <c r="C124" s="42" t="s">
        <v>704</v>
      </c>
      <c r="D124" s="44">
        <v>386971</v>
      </c>
      <c r="E124" s="44">
        <v>2081775</v>
      </c>
      <c r="F124" s="45">
        <f t="shared" ref="F124" si="224">+D124+E124</f>
        <v>2468746</v>
      </c>
      <c r="G124" s="44">
        <v>2083517.42</v>
      </c>
      <c r="H124" s="44">
        <v>240737.42</v>
      </c>
      <c r="I124" s="44">
        <v>240737.42</v>
      </c>
      <c r="J124" s="44">
        <v>240737.42</v>
      </c>
      <c r="K124" s="45">
        <f t="shared" ref="K124" si="225">+F124-H124</f>
        <v>2228008.58</v>
      </c>
    </row>
    <row r="125" spans="1:11" ht="25.5" x14ac:dyDescent="0.2">
      <c r="A125" s="42">
        <v>22223</v>
      </c>
      <c r="B125" s="42">
        <v>5310</v>
      </c>
      <c r="C125" s="42" t="s">
        <v>705</v>
      </c>
      <c r="D125" s="44">
        <v>0</v>
      </c>
      <c r="E125" s="44">
        <v>6204807.0800000001</v>
      </c>
      <c r="F125" s="45">
        <f t="shared" ref="F125" si="226">+D125+E125</f>
        <v>6204807.0800000001</v>
      </c>
      <c r="G125" s="44">
        <v>25200</v>
      </c>
      <c r="H125" s="44">
        <v>0</v>
      </c>
      <c r="I125" s="44">
        <v>0</v>
      </c>
      <c r="J125" s="44">
        <v>0</v>
      </c>
      <c r="K125" s="45">
        <f t="shared" ref="K125" si="227">+F125-H125</f>
        <v>6204807.0800000001</v>
      </c>
    </row>
    <row r="126" spans="1:11" ht="25.5" x14ac:dyDescent="0.2">
      <c r="A126" s="42">
        <v>22223</v>
      </c>
      <c r="B126" s="42">
        <v>5320</v>
      </c>
      <c r="C126" s="42" t="s">
        <v>706</v>
      </c>
      <c r="D126" s="44">
        <v>12104</v>
      </c>
      <c r="E126" s="44">
        <v>1101447</v>
      </c>
      <c r="F126" s="45">
        <f t="shared" ref="F126" si="228">+D126+E126</f>
        <v>1113551</v>
      </c>
      <c r="G126" s="44">
        <v>384893.8</v>
      </c>
      <c r="H126" s="44">
        <v>0</v>
      </c>
      <c r="I126" s="44">
        <v>0</v>
      </c>
      <c r="J126" s="44">
        <v>0</v>
      </c>
      <c r="K126" s="45">
        <f t="shared" ref="K126" si="229">+F126-H126</f>
        <v>1113551</v>
      </c>
    </row>
    <row r="127" spans="1:11" ht="25.5" x14ac:dyDescent="0.2">
      <c r="A127" s="42">
        <v>22223</v>
      </c>
      <c r="B127" s="42">
        <v>5620</v>
      </c>
      <c r="C127" s="42" t="s">
        <v>707</v>
      </c>
      <c r="D127" s="44">
        <v>1070771</v>
      </c>
      <c r="E127" s="44">
        <v>5293371.3</v>
      </c>
      <c r="F127" s="45">
        <f t="shared" ref="F127" si="230">+D127+E127</f>
        <v>6364142.2999999998</v>
      </c>
      <c r="G127" s="44">
        <v>958368.14</v>
      </c>
      <c r="H127" s="44">
        <v>316780.12</v>
      </c>
      <c r="I127" s="44">
        <v>316780.12</v>
      </c>
      <c r="J127" s="44">
        <v>316780.12</v>
      </c>
      <c r="K127" s="45">
        <f t="shared" ref="K127" si="231">+F127-H127</f>
        <v>6047362.1799999997</v>
      </c>
    </row>
    <row r="128" spans="1:11" ht="25.5" x14ac:dyDescent="0.2">
      <c r="A128" s="42">
        <v>22223</v>
      </c>
      <c r="B128" s="42">
        <v>5640</v>
      </c>
      <c r="C128" s="42" t="s">
        <v>708</v>
      </c>
      <c r="D128" s="44">
        <v>0</v>
      </c>
      <c r="E128" s="44">
        <v>51500</v>
      </c>
      <c r="F128" s="45">
        <f t="shared" ref="F128" si="232">+D128+E128</f>
        <v>51500</v>
      </c>
      <c r="G128" s="44">
        <v>0</v>
      </c>
      <c r="H128" s="44">
        <v>0</v>
      </c>
      <c r="I128" s="44">
        <v>0</v>
      </c>
      <c r="J128" s="44">
        <v>0</v>
      </c>
      <c r="K128" s="45">
        <f t="shared" ref="K128" si="233">+F128-H128</f>
        <v>51500</v>
      </c>
    </row>
    <row r="129" spans="1:11" ht="25.5" x14ac:dyDescent="0.2">
      <c r="A129" s="42">
        <v>22223</v>
      </c>
      <c r="B129" s="42">
        <v>5650</v>
      </c>
      <c r="C129" s="42" t="s">
        <v>709</v>
      </c>
      <c r="D129" s="44">
        <v>54849</v>
      </c>
      <c r="E129" s="44">
        <v>332900</v>
      </c>
      <c r="F129" s="45">
        <f t="shared" ref="F129" si="234">+D129+E129</f>
        <v>387749</v>
      </c>
      <c r="G129" s="44">
        <v>297181.99</v>
      </c>
      <c r="H129" s="44">
        <v>0</v>
      </c>
      <c r="I129" s="44">
        <v>0</v>
      </c>
      <c r="J129" s="44">
        <v>0</v>
      </c>
      <c r="K129" s="45">
        <f t="shared" ref="K129" si="235">+F129-H129</f>
        <v>387749</v>
      </c>
    </row>
    <row r="130" spans="1:11" ht="25.5" x14ac:dyDescent="0.2">
      <c r="A130" s="42">
        <v>22223</v>
      </c>
      <c r="B130" s="42">
        <v>5660</v>
      </c>
      <c r="C130" s="42" t="s">
        <v>710</v>
      </c>
      <c r="D130" s="44">
        <v>0</v>
      </c>
      <c r="E130" s="44">
        <v>1465557.27</v>
      </c>
      <c r="F130" s="45">
        <f t="shared" ref="F130" si="236">+D130+E130</f>
        <v>1465557.27</v>
      </c>
      <c r="G130" s="44">
        <v>911903.56</v>
      </c>
      <c r="H130" s="44">
        <v>1000</v>
      </c>
      <c r="I130" s="44">
        <v>1000</v>
      </c>
      <c r="J130" s="44">
        <v>1000</v>
      </c>
      <c r="K130" s="45">
        <f t="shared" ref="K130" si="237">+F130-H130</f>
        <v>1464557.27</v>
      </c>
    </row>
    <row r="131" spans="1:11" ht="25.5" x14ac:dyDescent="0.2">
      <c r="A131" s="42">
        <v>22223</v>
      </c>
      <c r="B131" s="42">
        <v>5670</v>
      </c>
      <c r="C131" s="42" t="s">
        <v>711</v>
      </c>
      <c r="D131" s="44">
        <v>0</v>
      </c>
      <c r="E131" s="44">
        <v>2343613.9300000002</v>
      </c>
      <c r="F131" s="45">
        <f t="shared" ref="F131" si="238">+D131+E131</f>
        <v>2343613.9300000002</v>
      </c>
      <c r="G131" s="44">
        <v>2171646.41</v>
      </c>
      <c r="H131" s="44">
        <v>2008357.84</v>
      </c>
      <c r="I131" s="44">
        <v>2008357.84</v>
      </c>
      <c r="J131" s="44">
        <v>2008357.84</v>
      </c>
      <c r="K131" s="45">
        <f t="shared" ref="K131" si="239">+F131-H131</f>
        <v>335256.09000000008</v>
      </c>
    </row>
    <row r="132" spans="1:11" x14ac:dyDescent="0.2">
      <c r="A132" s="42">
        <v>22223</v>
      </c>
      <c r="B132" s="42">
        <v>5690</v>
      </c>
      <c r="C132" s="42" t="s">
        <v>712</v>
      </c>
      <c r="D132" s="44">
        <v>0</v>
      </c>
      <c r="E132" s="44">
        <v>1095679.47</v>
      </c>
      <c r="F132" s="45">
        <f t="shared" ref="F132" si="240">+D132+E132</f>
        <v>1095679.47</v>
      </c>
      <c r="G132" s="44">
        <v>2940</v>
      </c>
      <c r="H132" s="44">
        <v>0</v>
      </c>
      <c r="I132" s="44">
        <v>0</v>
      </c>
      <c r="J132" s="44">
        <v>0</v>
      </c>
      <c r="K132" s="45">
        <f t="shared" ref="K132" si="241">+F132-H132</f>
        <v>1095679.47</v>
      </c>
    </row>
    <row r="133" spans="1:11" ht="25.5" x14ac:dyDescent="0.2">
      <c r="A133" s="42">
        <v>2242</v>
      </c>
      <c r="B133" s="42">
        <v>5130</v>
      </c>
      <c r="C133" s="42" t="s">
        <v>713</v>
      </c>
      <c r="D133" s="44">
        <v>0</v>
      </c>
      <c r="E133" s="44">
        <v>5999.94</v>
      </c>
      <c r="F133" s="45">
        <f t="shared" ref="F133" si="242">+D133+E133</f>
        <v>5999.94</v>
      </c>
      <c r="G133" s="44">
        <v>0</v>
      </c>
      <c r="H133" s="44">
        <v>0</v>
      </c>
      <c r="I133" s="44">
        <v>0</v>
      </c>
      <c r="J133" s="44">
        <v>0</v>
      </c>
      <c r="K133" s="45">
        <f t="shared" ref="K133" si="243">+F133-H133</f>
        <v>5999.94</v>
      </c>
    </row>
    <row r="134" spans="1:11" x14ac:dyDescent="0.2">
      <c r="A134" s="42"/>
      <c r="B134" s="42"/>
      <c r="C134" s="42"/>
      <c r="D134" s="44"/>
      <c r="E134" s="44"/>
      <c r="F134" s="45">
        <f t="shared" si="207"/>
        <v>0</v>
      </c>
      <c r="G134" s="44"/>
      <c r="H134" s="44"/>
      <c r="I134" s="44"/>
      <c r="J134" s="44"/>
      <c r="K134" s="45">
        <f t="shared" si="1"/>
        <v>0</v>
      </c>
    </row>
    <row r="135" spans="1:11" x14ac:dyDescent="0.2">
      <c r="A135" s="9">
        <v>3</v>
      </c>
      <c r="B135" s="76" t="s">
        <v>265</v>
      </c>
      <c r="C135" s="76"/>
      <c r="D135" s="43">
        <f t="shared" ref="D135:J135" si="244">+D136+D139</f>
        <v>0</v>
      </c>
      <c r="E135" s="43">
        <f t="shared" si="244"/>
        <v>0</v>
      </c>
      <c r="F135" s="43">
        <f t="shared" si="244"/>
        <v>0</v>
      </c>
      <c r="G135" s="43">
        <f t="shared" si="244"/>
        <v>0</v>
      </c>
      <c r="H135" s="43">
        <f t="shared" si="244"/>
        <v>0</v>
      </c>
      <c r="I135" s="43">
        <v>0</v>
      </c>
      <c r="J135" s="43">
        <f t="shared" si="244"/>
        <v>0</v>
      </c>
      <c r="K135" s="43">
        <f t="shared" si="1"/>
        <v>0</v>
      </c>
    </row>
    <row r="136" spans="1:11" x14ac:dyDescent="0.2">
      <c r="A136" s="9">
        <v>3.1</v>
      </c>
      <c r="B136" s="75" t="s">
        <v>266</v>
      </c>
      <c r="C136" s="75"/>
      <c r="D136" s="43">
        <f>SUM(D137:D138)</f>
        <v>0</v>
      </c>
      <c r="E136" s="43">
        <f t="shared" ref="E136:J136" si="245">SUM(E137:E138)</f>
        <v>0</v>
      </c>
      <c r="F136" s="43">
        <f t="shared" si="245"/>
        <v>0</v>
      </c>
      <c r="G136" s="43">
        <f t="shared" si="245"/>
        <v>0</v>
      </c>
      <c r="H136" s="43">
        <f t="shared" si="245"/>
        <v>0</v>
      </c>
      <c r="I136" s="43">
        <v>0</v>
      </c>
      <c r="J136" s="43">
        <f t="shared" si="245"/>
        <v>0</v>
      </c>
      <c r="K136" s="43">
        <f t="shared" si="1"/>
        <v>0</v>
      </c>
    </row>
    <row r="137" spans="1:11" x14ac:dyDescent="0.2">
      <c r="A137" s="42"/>
      <c r="B137" s="42"/>
      <c r="C137" s="42"/>
      <c r="D137" s="44"/>
      <c r="E137" s="44"/>
      <c r="F137" s="45">
        <f t="shared" ref="F137:F138" si="246">+D137+E137</f>
        <v>0</v>
      </c>
      <c r="G137" s="44"/>
      <c r="H137" s="44"/>
      <c r="I137" s="44"/>
      <c r="J137" s="44"/>
      <c r="K137" s="45">
        <f t="shared" si="1"/>
        <v>0</v>
      </c>
    </row>
    <row r="138" spans="1:11" x14ac:dyDescent="0.2">
      <c r="A138" s="42"/>
      <c r="B138" s="42"/>
      <c r="C138" s="42"/>
      <c r="D138" s="44"/>
      <c r="E138" s="44"/>
      <c r="F138" s="45">
        <f t="shared" si="246"/>
        <v>0</v>
      </c>
      <c r="G138" s="44"/>
      <c r="H138" s="44"/>
      <c r="I138" s="44"/>
      <c r="J138" s="44"/>
      <c r="K138" s="45">
        <f t="shared" si="1"/>
        <v>0</v>
      </c>
    </row>
    <row r="139" spans="1:11" x14ac:dyDescent="0.2">
      <c r="A139" s="9">
        <v>3.2</v>
      </c>
      <c r="B139" s="75" t="s">
        <v>444</v>
      </c>
      <c r="C139" s="75"/>
      <c r="D139" s="43">
        <f>SUM(D140:D141)</f>
        <v>0</v>
      </c>
      <c r="E139" s="43">
        <f t="shared" ref="E139:J139" si="247">SUM(E140:E141)</f>
        <v>0</v>
      </c>
      <c r="F139" s="43">
        <f t="shared" si="247"/>
        <v>0</v>
      </c>
      <c r="G139" s="43">
        <f t="shared" si="247"/>
        <v>0</v>
      </c>
      <c r="H139" s="43">
        <f t="shared" si="247"/>
        <v>0</v>
      </c>
      <c r="I139" s="43">
        <v>0</v>
      </c>
      <c r="J139" s="43">
        <f t="shared" si="247"/>
        <v>0</v>
      </c>
      <c r="K139" s="43">
        <f t="shared" si="1"/>
        <v>0</v>
      </c>
    </row>
    <row r="140" spans="1:11" x14ac:dyDescent="0.2">
      <c r="A140" s="42"/>
      <c r="B140" s="42"/>
      <c r="C140" s="42"/>
      <c r="D140" s="44"/>
      <c r="E140" s="44"/>
      <c r="F140" s="45">
        <f t="shared" ref="F140:F141" si="248">+D140+E140</f>
        <v>0</v>
      </c>
      <c r="G140" s="44"/>
      <c r="H140" s="44"/>
      <c r="I140" s="44"/>
      <c r="J140" s="44"/>
      <c r="K140" s="45">
        <f t="shared" si="1"/>
        <v>0</v>
      </c>
    </row>
    <row r="141" spans="1:11" x14ac:dyDescent="0.2">
      <c r="A141" s="42"/>
      <c r="B141" s="42"/>
      <c r="C141" s="42"/>
      <c r="D141" s="44"/>
      <c r="E141" s="44"/>
      <c r="F141" s="45">
        <f t="shared" si="248"/>
        <v>0</v>
      </c>
      <c r="G141" s="44"/>
      <c r="H141" s="44"/>
      <c r="I141" s="44"/>
      <c r="J141" s="44"/>
      <c r="K141" s="45">
        <f t="shared" si="1"/>
        <v>0</v>
      </c>
    </row>
    <row r="142" spans="1:11" x14ac:dyDescent="0.2">
      <c r="A142" s="9"/>
      <c r="B142" s="76" t="s">
        <v>586</v>
      </c>
      <c r="C142" s="76"/>
      <c r="D142" s="43">
        <f>D9+D135</f>
        <v>855562732</v>
      </c>
      <c r="E142" s="43">
        <f t="shared" ref="E142:J142" si="249">E9+E135</f>
        <v>174145206.99000001</v>
      </c>
      <c r="F142" s="43">
        <f t="shared" si="249"/>
        <v>1029707938.9899998</v>
      </c>
      <c r="G142" s="43">
        <f t="shared" si="249"/>
        <v>579236710.24000013</v>
      </c>
      <c r="H142" s="43">
        <f t="shared" si="249"/>
        <v>534976607.82000023</v>
      </c>
      <c r="I142" s="43">
        <v>534976607.82000023</v>
      </c>
      <c r="J142" s="43">
        <f t="shared" si="249"/>
        <v>534910802.70000023</v>
      </c>
      <c r="K142" s="43">
        <f t="shared" si="1"/>
        <v>494731331.16999954</v>
      </c>
    </row>
    <row r="143" spans="1:11" x14ac:dyDescent="0.2">
      <c r="D143" s="17"/>
      <c r="E143" s="17"/>
      <c r="F143" s="24"/>
      <c r="G143" s="17"/>
      <c r="H143" s="17"/>
      <c r="I143" s="32"/>
      <c r="J143" s="32"/>
      <c r="K143" s="33"/>
    </row>
    <row r="144" spans="1:11" x14ac:dyDescent="0.2">
      <c r="D144" s="17"/>
      <c r="E144" s="17"/>
      <c r="F144" s="17"/>
      <c r="G144" s="17"/>
      <c r="H144" s="17"/>
      <c r="I144" s="17"/>
      <c r="J144" s="17"/>
      <c r="K144" s="17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  <row r="191" spans="4:11" x14ac:dyDescent="0.2">
      <c r="D191" s="2"/>
      <c r="E191" s="2"/>
      <c r="F191" s="2"/>
      <c r="G191" s="2"/>
      <c r="H191" s="2"/>
      <c r="I191" s="2"/>
      <c r="J191" s="2"/>
      <c r="K191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9:C139"/>
    <mergeCell ref="B142:C142"/>
    <mergeCell ref="B9:C9"/>
    <mergeCell ref="B10:C10"/>
    <mergeCell ref="B114:C114"/>
    <mergeCell ref="B135:C135"/>
    <mergeCell ref="B136:C136"/>
  </mergeCells>
  <pageMargins left="0" right="0" top="0" bottom="0" header="0.31496062992125984" footer="0.31496062992125984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CE Gasto</vt:lpstr>
      <vt:lpstr>CE ObjGasto</vt:lpstr>
      <vt:lpstr>'CE Gasto'!Área_de_impresión</vt:lpstr>
      <vt:lpstr>'CE ObjGasto'!Área_de_impresión</vt:lpstr>
      <vt:lpstr>'CE Gasto'!Títulos_a_imprimir</vt:lpstr>
      <vt:lpstr>'CE ObjGasto'!Títulos_a_imprimir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Escaner Laserfiche 2</cp:lastModifiedBy>
  <cp:lastPrinted>2017-11-08T19:54:59Z</cp:lastPrinted>
  <dcterms:created xsi:type="dcterms:W3CDTF">2017-07-17T22:35:33Z</dcterms:created>
  <dcterms:modified xsi:type="dcterms:W3CDTF">2017-11-08T19:55:30Z</dcterms:modified>
</cp:coreProperties>
</file>