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8_{9EF2F31A-9831-4F5E-865B-63C60BD757AA}" xr6:coauthVersionLast="36" xr6:coauthVersionMax="36" xr10:uidLastSave="{00000000-0000-0000-0000-000000000000}"/>
  <bookViews>
    <workbookView xWindow="0" yWindow="0" windowWidth="28800" windowHeight="12225" xr2:uid="{B5E0EE59-87AA-45E2-AADE-C5683E7196D7}"/>
  </bookViews>
  <sheets>
    <sheet name="EAEPCOG" sheetId="2" r:id="rId1"/>
  </sheets>
  <externalReferences>
    <externalReference r:id="rId2"/>
  </externalReferences>
  <definedNames>
    <definedName name="_xlnm.Print_Area" localSheetId="0">EAEPCOG!$A$1:$H$88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2" l="1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D54" i="2"/>
  <c r="G54" i="2" s="1"/>
  <c r="G53" i="2"/>
  <c r="C52" i="2"/>
  <c r="D52" i="2" s="1"/>
  <c r="G52" i="2" s="1"/>
  <c r="D51" i="2"/>
  <c r="G51" i="2" s="1"/>
  <c r="D50" i="2"/>
  <c r="G50" i="2" s="1"/>
  <c r="D49" i="2"/>
  <c r="G49" i="2" s="1"/>
  <c r="D48" i="2"/>
  <c r="G48" i="2" s="1"/>
  <c r="D47" i="2"/>
  <c r="G47" i="2" s="1"/>
  <c r="D46" i="2"/>
  <c r="G46" i="2" s="1"/>
  <c r="D45" i="2"/>
  <c r="G45" i="2" s="1"/>
  <c r="D44" i="2"/>
  <c r="G44" i="2" s="1"/>
  <c r="D43" i="2"/>
  <c r="G43" i="2" s="1"/>
  <c r="F42" i="2"/>
  <c r="E42" i="2"/>
  <c r="C42" i="2"/>
  <c r="B42" i="2"/>
  <c r="D42" i="2" s="1"/>
  <c r="G42" i="2" s="1"/>
  <c r="D41" i="2"/>
  <c r="G41" i="2" s="1"/>
  <c r="D40" i="2"/>
  <c r="G40" i="2" s="1"/>
  <c r="D39" i="2"/>
  <c r="G39" i="2" s="1"/>
  <c r="D38" i="2"/>
  <c r="G38" i="2" s="1"/>
  <c r="D37" i="2"/>
  <c r="G37" i="2" s="1"/>
  <c r="D36" i="2"/>
  <c r="G36" i="2" s="1"/>
  <c r="D35" i="2"/>
  <c r="G35" i="2" s="1"/>
  <c r="D34" i="2"/>
  <c r="G34" i="2" s="1"/>
  <c r="D33" i="2"/>
  <c r="G33" i="2" s="1"/>
  <c r="F32" i="2"/>
  <c r="E32" i="2"/>
  <c r="C32" i="2"/>
  <c r="D32" i="2" s="1"/>
  <c r="G32" i="2" s="1"/>
  <c r="G31" i="2"/>
  <c r="D31" i="2"/>
  <c r="D30" i="2"/>
  <c r="G30" i="2" s="1"/>
  <c r="G29" i="2"/>
  <c r="D29" i="2"/>
  <c r="D28" i="2"/>
  <c r="G28" i="2" s="1"/>
  <c r="G27" i="2"/>
  <c r="D27" i="2"/>
  <c r="D26" i="2"/>
  <c r="G26" i="2" s="1"/>
  <c r="G25" i="2"/>
  <c r="D25" i="2"/>
  <c r="D24" i="2"/>
  <c r="G24" i="2" s="1"/>
  <c r="G23" i="2"/>
  <c r="D23" i="2"/>
  <c r="F22" i="2"/>
  <c r="E22" i="2"/>
  <c r="C22" i="2"/>
  <c r="D22" i="2" s="1"/>
  <c r="G22" i="2" s="1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F12" i="2"/>
  <c r="E12" i="2"/>
  <c r="D12" i="2"/>
  <c r="G12" i="2" s="1"/>
  <c r="C12" i="2"/>
  <c r="B12" i="2"/>
  <c r="D11" i="2"/>
  <c r="G11" i="2" s="1"/>
  <c r="D10" i="2"/>
  <c r="G10" i="2" s="1"/>
  <c r="D9" i="2"/>
  <c r="G9" i="2" s="1"/>
  <c r="D8" i="2"/>
  <c r="G8" i="2" s="1"/>
  <c r="D7" i="2"/>
  <c r="G7" i="2" s="1"/>
  <c r="D6" i="2"/>
  <c r="G6" i="2" s="1"/>
  <c r="D5" i="2"/>
  <c r="G5" i="2" s="1"/>
  <c r="F4" i="2"/>
  <c r="F76" i="2" s="1"/>
  <c r="F77" i="2" s="1"/>
  <c r="E4" i="2"/>
  <c r="E76" i="2" s="1"/>
  <c r="E77" i="2" s="1"/>
  <c r="D4" i="2"/>
  <c r="G4" i="2" s="1"/>
  <c r="B4" i="2"/>
  <c r="B76" i="2" s="1"/>
  <c r="B77" i="2" s="1"/>
  <c r="G76" i="2" l="1"/>
  <c r="G77" i="2" s="1"/>
  <c r="C76" i="2"/>
  <c r="C77" i="2" s="1"/>
  <c r="D76" i="2"/>
  <c r="D77" i="2" s="1"/>
</calcChain>
</file>

<file path=xl/sharedStrings.xml><?xml version="1.0" encoding="utf-8"?>
<sst xmlns="http://schemas.openxmlformats.org/spreadsheetml/2006/main" count="87" uniqueCount="87">
  <si>
    <t>SISTEMA AVANZADO DE BACHILLERATO Y EDUCACION SUPERIOR EN EL ESTADO DE GTO.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</si>
  <si>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</si>
  <si>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</si>
  <si>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</si>
  <si>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</si>
  <si>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</si>
  <si>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</si>
  <si>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</si>
  <si>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</si>
  <si>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</si>
  <si>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</si>
  <si>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</si>
  <si>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</si>
  <si>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</si>
  <si>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</si>
  <si>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</si>
  <si>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</si>
  <si>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</si>
  <si>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</si>
  <si>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</si>
  <si>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</si>
  <si>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</si>
  <si>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</si>
  <si>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</si>
  <si>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</si>
  <si>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</si>
  <si>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</si>
  <si>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</si>
  <si>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</si>
  <si>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</si>
  <si>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</si>
  <si>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</si>
  <si>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</si>
  <si>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</si>
  <si>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</si>
  <si>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</si>
  <si>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</si>
  <si>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</si>
  <si>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</si>
  <si>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</si>
  <si>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</si>
  <si>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</si>
  <si>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</si>
  <si>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</si>
  <si>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</si>
  <si>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</si>
  <si>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</si>
  <si>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</si>
  <si>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</si>
  <si>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</si>
  <si>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</si>
  <si>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</si>
  <si>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</si>
  <si>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</si>
  <si>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</si>
  <si>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</si>
  <si>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</si>
  <si>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</si>
  <si>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</si>
  <si>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</si>
  <si>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</si>
  <si>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</si>
  <si>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</si>
  <si>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</si>
  <si>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</si>
  <si>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</si>
  <si>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</si>
  <si>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</si>
  <si>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</si>
  <si>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</si>
  <si>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</si>
  <si>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</si>
  <si>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</si>
  <si>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</si>
  <si>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</si>
  <si>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</si>
  <si>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</si>
  <si>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</si>
  <si>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</si>
  <si>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</si>
  <si>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</si>
  <si>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</si>
  <si>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</si>
  <si>
    <t>Mtro. Alberto de la Luz Socorro Diosdado</t>
  </si>
  <si>
    <t>C.P. Adriana Margarita Orozco Jiménez</t>
  </si>
  <si>
    <t>Director General del SABES</t>
  </si>
  <si>
    <t>Directora de Administración y Finanzas del SABES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</si>
</sst>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0" tint="-0.1499984740745262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36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Continuous" vertical="center" wrapText="1"/>
      <protection locked="0"/>
    </xf>
    <xf numFmtId="0" fontId="3" fillId="2" borderId="2" xfId="2" applyFont="1" applyFill="1" applyBorder="1" applyAlignment="1" applyProtection="1">
      <alignment horizontal="centerContinuous" vertical="center" wrapText="1"/>
      <protection locked="0"/>
    </xf>
    <xf numFmtId="0" fontId="3" fillId="2" borderId="3" xfId="2" applyFont="1" applyFill="1" applyBorder="1" applyAlignment="1" applyProtection="1">
      <alignment horizontal="centerContinuous" vertical="center" wrapText="1"/>
      <protection locked="0"/>
    </xf>
    <xf numFmtId="4" fontId="3" fillId="2" borderId="4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4" fontId="3" fillId="2" borderId="7" xfId="2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/>
    </xf>
    <xf numFmtId="4" fontId="3" fillId="3" borderId="4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horizontal="left" indent="2"/>
    </xf>
    <xf numFmtId="4" fontId="4" fillId="3" borderId="5" xfId="0" applyNumberFormat="1" applyFont="1" applyFill="1" applyBorder="1" applyProtection="1">
      <protection locked="0"/>
    </xf>
    <xf numFmtId="4" fontId="4" fillId="3" borderId="5" xfId="3" applyNumberFormat="1" applyFont="1" applyFill="1" applyBorder="1" applyProtection="1">
      <protection locked="0"/>
    </xf>
    <xf numFmtId="4" fontId="3" fillId="3" borderId="5" xfId="0" applyNumberFormat="1" applyFont="1" applyFill="1" applyBorder="1" applyProtection="1">
      <protection locked="0"/>
    </xf>
    <xf numFmtId="4" fontId="4" fillId="0" borderId="5" xfId="3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3" fontId="6" fillId="3" borderId="0" xfId="1" applyFont="1" applyFill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3" borderId="9" xfId="0" applyFont="1" applyFill="1" applyBorder="1" applyAlignment="1">
      <alignment horizontal="left" indent="2"/>
    </xf>
    <xf numFmtId="4" fontId="4" fillId="3" borderId="7" xfId="0" applyNumberFormat="1" applyFont="1" applyFill="1" applyBorder="1" applyProtection="1">
      <protection locked="0"/>
    </xf>
    <xf numFmtId="0" fontId="3" fillId="0" borderId="10" xfId="0" applyFont="1" applyBorder="1" applyAlignment="1" applyProtection="1">
      <alignment horizontal="left" indent="2"/>
      <protection locked="0"/>
    </xf>
    <xf numFmtId="4" fontId="3" fillId="3" borderId="7" xfId="0" applyNumberFormat="1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164" fontId="7" fillId="3" borderId="0" xfId="0" applyNumberFormat="1" applyFont="1" applyFill="1"/>
    <xf numFmtId="0" fontId="5" fillId="0" borderId="0" xfId="0" applyFont="1" applyProtection="1">
      <protection locked="0"/>
    </xf>
    <xf numFmtId="0" fontId="8" fillId="3" borderId="10" xfId="0" applyFont="1" applyFill="1" applyBorder="1"/>
    <xf numFmtId="0" fontId="8" fillId="3" borderId="0" xfId="0" applyFont="1" applyFill="1"/>
    <xf numFmtId="0" fontId="5" fillId="3" borderId="0" xfId="0" applyFont="1" applyFill="1"/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 31" xfId="3" xr:uid="{D80343D8-33EE-4370-B6DD-DA801E7A238E}"/>
    <cellStyle name="Normal 3" xfId="2" xr:uid="{FF84E2FB-405A-40F6-B86B-E2104C4B54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%20JEFATURA%20DE%20CONTABILIDAD/INFORMACI&#211;N%20%20%20C%20O%20N%20T%20A%20B%20I%20L%20I%20D%20A%20D/CONTABILIDAD%202025/ESTADOS%20FINANCIEROS%202025/TERCER%20TRIMESTRE%202025/ESTADOS%20FINANCIEROS%20Y%20PRESUPUESTALES%203er%20TRIMESTRE%20valid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"/>
      <sheetName val="ACT "/>
      <sheetName val="VHP "/>
      <sheetName val="CSF "/>
      <sheetName val="EFE "/>
      <sheetName val="EAA "/>
      <sheetName val="ADP "/>
      <sheetName val="IPC"/>
      <sheetName val="not1"/>
      <sheetName val="not2"/>
      <sheetName val="not3"/>
      <sheetName val="not4"/>
      <sheetName val="not5"/>
      <sheetName val="not6 "/>
      <sheetName val="not7"/>
      <sheetName val="REV"/>
      <sheetName val="Rev Det"/>
      <sheetName val="R SIRET mod"/>
      <sheetName val="CA"/>
      <sheetName val="COG"/>
      <sheetName val="CE"/>
      <sheetName val="CFG"/>
      <sheetName val="EN"/>
      <sheetName val="ID"/>
      <sheetName val="GCP"/>
      <sheetName val="PPI mod"/>
      <sheetName val="IR mod"/>
      <sheetName val="IPF"/>
      <sheetName val="FF"/>
      <sheetName val="ING"/>
      <sheetName val="EGR"/>
      <sheetName val="ANX MPAS mod"/>
      <sheetName val="Muebles_Contable"/>
      <sheetName val="Inmuebles_Contable"/>
      <sheetName val="REL BM"/>
      <sheetName val="REL BI"/>
      <sheetName val="CBP"/>
      <sheetName val="ANX DGF "/>
      <sheetName val="ANX EB"/>
      <sheetName val="ANX 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0">
          <cell r="B60">
            <v>1157226773.74</v>
          </cell>
          <cell r="C60">
            <v>140577960.5</v>
          </cell>
          <cell r="D60">
            <v>1297804734.24</v>
          </cell>
          <cell r="E60">
            <v>716412788.71000004</v>
          </cell>
          <cell r="F60">
            <v>714449697.09000003</v>
          </cell>
          <cell r="G60">
            <v>581391945.52999997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E94E-2914-454D-9FFF-950824271BDD}">
  <sheetPr>
    <tabColor theme="4" tint="0.79998168889431442"/>
  </sheetPr>
  <dimension ref="A1:Q88"/>
  <sheetViews>
    <sheetView tabSelected="1" zoomScale="120" zoomScaleNormal="120" zoomScaleSheetLayoutView="95" workbookViewId="0">
      <selection activeCell="A10" sqref="A10"/>
    </sheetView>
  </sheetViews>
  <sheetFormatPr baseColWidth="10" defaultColWidth="10.28515625" defaultRowHeight="11.25" x14ac:dyDescent="0.2"/>
  <cols>
    <col min="1" max="1" width="53.85546875" style="30" customWidth="1"/>
    <col min="2" max="2" width="15.7109375" style="30" customWidth="1"/>
    <col min="3" max="3" width="17" style="30" customWidth="1"/>
    <col min="4" max="7" width="15.7109375" style="30" customWidth="1"/>
    <col min="8" max="8" width="14.140625" style="28" customWidth="1"/>
    <col min="9" max="14" width="10.28515625" style="30"/>
    <col min="15" max="16" width="13.42578125" style="30" bestFit="1" customWidth="1"/>
    <col min="17" max="17" width="10.7109375" style="30" bestFit="1" customWidth="1"/>
    <col min="18" max="16384" width="10.28515625" style="30"/>
  </cols>
  <sheetData>
    <row r="1" spans="1:13" s="5" customFormat="1" ht="62.25" customHeight="1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13" s="5" customFormat="1" ht="15" x14ac:dyDescent="0.25">
      <c r="A2" s="6"/>
      <c r="B2" s="7" t="s">
        <v>1</v>
      </c>
      <c r="C2" s="8"/>
      <c r="D2" s="8"/>
      <c r="E2" s="8"/>
      <c r="F2" s="9"/>
      <c r="G2" s="10" t="s">
        <v>2</v>
      </c>
      <c r="H2" s="4"/>
    </row>
    <row r="3" spans="1:13" s="5" customFormat="1" ht="24.9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  <c r="H3" s="4"/>
    </row>
    <row r="4" spans="1:13" s="5" customFormat="1" ht="15" x14ac:dyDescent="0.25">
      <c r="A4" s="14" t="s">
        <v>9</v>
      </c>
      <c r="B4" s="15">
        <f>SUM(B5:B11)</f>
        <v>937170775.11000001</v>
      </c>
      <c r="C4" s="15">
        <v>0</v>
      </c>
      <c r="D4" s="15">
        <f>+B4+C4</f>
        <v>937170775.11000001</v>
      </c>
      <c r="E4" s="15">
        <f>SUM(E5:E11)</f>
        <v>606893020.42000008</v>
      </c>
      <c r="F4" s="15">
        <f>SUM(F5:F11)</f>
        <v>606893020.42000008</v>
      </c>
      <c r="G4" s="15">
        <f>D4-E4</f>
        <v>330277754.68999994</v>
      </c>
      <c r="H4" s="4"/>
      <c r="I4" s="4"/>
      <c r="J4" s="4"/>
      <c r="K4" s="4"/>
      <c r="L4" s="4"/>
      <c r="M4" s="4"/>
    </row>
    <row r="5" spans="1:13" s="5" customFormat="1" ht="15" x14ac:dyDescent="0.25">
      <c r="A5" s="16" t="s">
        <v>10</v>
      </c>
      <c r="B5" s="17">
        <v>586902924</v>
      </c>
      <c r="C5" s="18">
        <v>13842058</v>
      </c>
      <c r="D5" s="17">
        <f>+B5+C5</f>
        <v>600744982</v>
      </c>
      <c r="E5" s="18">
        <v>430440522.45999998</v>
      </c>
      <c r="F5" s="18">
        <v>430440522.45999998</v>
      </c>
      <c r="G5" s="17">
        <f t="shared" ref="G5:G68" si="0">D5-E5</f>
        <v>170304459.54000002</v>
      </c>
      <c r="H5" s="4"/>
      <c r="I5" s="4"/>
      <c r="J5" s="4"/>
      <c r="K5" s="4"/>
      <c r="L5" s="4"/>
      <c r="M5" s="4"/>
    </row>
    <row r="6" spans="1:13" s="5" customFormat="1" ht="15" x14ac:dyDescent="0.25">
      <c r="A6" s="16" t="s">
        <v>11</v>
      </c>
      <c r="B6" s="17">
        <v>360000</v>
      </c>
      <c r="C6" s="18">
        <v>0</v>
      </c>
      <c r="D6" s="17">
        <f t="shared" ref="D6:D11" si="1">+B6+C6</f>
        <v>360000</v>
      </c>
      <c r="E6" s="18">
        <v>0</v>
      </c>
      <c r="F6" s="18">
        <v>0</v>
      </c>
      <c r="G6" s="17">
        <f t="shared" si="0"/>
        <v>360000</v>
      </c>
      <c r="H6" s="4"/>
      <c r="I6" s="4"/>
      <c r="J6" s="4"/>
      <c r="K6" s="4"/>
      <c r="L6" s="4"/>
      <c r="M6" s="4"/>
    </row>
    <row r="7" spans="1:13" s="5" customFormat="1" ht="15" x14ac:dyDescent="0.25">
      <c r="A7" s="16" t="s">
        <v>12</v>
      </c>
      <c r="B7" s="17">
        <v>77999579.739999995</v>
      </c>
      <c r="C7" s="18">
        <v>2322084.79</v>
      </c>
      <c r="D7" s="17">
        <f t="shared" si="1"/>
        <v>80321664.530000001</v>
      </c>
      <c r="E7" s="18">
        <v>7080715.1699999999</v>
      </c>
      <c r="F7" s="18">
        <v>7080715.1699999999</v>
      </c>
      <c r="G7" s="17">
        <f t="shared" si="0"/>
        <v>73240949.359999999</v>
      </c>
      <c r="H7" s="4"/>
      <c r="I7" s="4"/>
      <c r="J7" s="4"/>
      <c r="K7" s="4"/>
      <c r="L7" s="4"/>
      <c r="M7" s="4"/>
    </row>
    <row r="8" spans="1:13" s="5" customFormat="1" ht="15" x14ac:dyDescent="0.25">
      <c r="A8" s="16" t="s">
        <v>13</v>
      </c>
      <c r="B8" s="17">
        <v>159016908.03999999</v>
      </c>
      <c r="C8" s="18">
        <v>3890543.56</v>
      </c>
      <c r="D8" s="17">
        <f t="shared" si="1"/>
        <v>162907451.59999999</v>
      </c>
      <c r="E8" s="18">
        <v>113850346.45</v>
      </c>
      <c r="F8" s="18">
        <v>113850346.45</v>
      </c>
      <c r="G8" s="17">
        <f t="shared" si="0"/>
        <v>49057105.149999991</v>
      </c>
      <c r="H8" s="4"/>
      <c r="I8" s="4"/>
      <c r="J8" s="4"/>
      <c r="K8" s="4"/>
      <c r="L8" s="4"/>
      <c r="M8" s="4"/>
    </row>
    <row r="9" spans="1:13" s="5" customFormat="1" ht="15" x14ac:dyDescent="0.25">
      <c r="A9" s="16" t="s">
        <v>14</v>
      </c>
      <c r="B9" s="17">
        <v>87252142.870000005</v>
      </c>
      <c r="C9" s="18">
        <v>5584534.1100000003</v>
      </c>
      <c r="D9" s="17">
        <f t="shared" si="1"/>
        <v>92836676.980000004</v>
      </c>
      <c r="E9" s="18">
        <v>55521436.340000004</v>
      </c>
      <c r="F9" s="18">
        <v>55521436.340000004</v>
      </c>
      <c r="G9" s="17">
        <f t="shared" si="0"/>
        <v>37315240.640000001</v>
      </c>
      <c r="H9" s="4"/>
      <c r="I9" s="4"/>
      <c r="J9" s="4"/>
      <c r="K9" s="4"/>
      <c r="L9" s="4"/>
      <c r="M9" s="4"/>
    </row>
    <row r="10" spans="1:13" s="5" customFormat="1" ht="15" x14ac:dyDescent="0.25">
      <c r="A10" s="16" t="s">
        <v>15</v>
      </c>
      <c r="B10" s="17">
        <v>25639220.460000001</v>
      </c>
      <c r="C10" s="18">
        <v>-25639220.460000001</v>
      </c>
      <c r="D10" s="17">
        <f t="shared" si="1"/>
        <v>0</v>
      </c>
      <c r="E10" s="18">
        <v>0</v>
      </c>
      <c r="F10" s="18">
        <v>0</v>
      </c>
      <c r="G10" s="17">
        <f t="shared" si="0"/>
        <v>0</v>
      </c>
      <c r="H10" s="4"/>
      <c r="I10" s="4"/>
      <c r="J10" s="4"/>
      <c r="K10" s="4"/>
      <c r="L10" s="4"/>
      <c r="M10" s="4"/>
    </row>
    <row r="11" spans="1:13" s="5" customFormat="1" ht="15" x14ac:dyDescent="0.25">
      <c r="A11" s="16" t="s">
        <v>16</v>
      </c>
      <c r="B11" s="17">
        <v>0</v>
      </c>
      <c r="C11" s="18">
        <v>0</v>
      </c>
      <c r="D11" s="17">
        <f t="shared" si="1"/>
        <v>0</v>
      </c>
      <c r="E11" s="18">
        <v>0</v>
      </c>
      <c r="F11" s="18">
        <v>0</v>
      </c>
      <c r="G11" s="17">
        <f t="shared" si="0"/>
        <v>0</v>
      </c>
      <c r="H11" s="4"/>
      <c r="I11" s="4"/>
      <c r="J11" s="4"/>
      <c r="K11" s="4"/>
      <c r="L11" s="4"/>
      <c r="M11" s="4"/>
    </row>
    <row r="12" spans="1:13" s="5" customFormat="1" ht="15" x14ac:dyDescent="0.25">
      <c r="A12" s="14" t="s">
        <v>17</v>
      </c>
      <c r="B12" s="19">
        <f>SUM(B13:B21)</f>
        <v>26820490.82</v>
      </c>
      <c r="C12" s="19">
        <f>SUM(C13:C21)</f>
        <v>1424395.31</v>
      </c>
      <c r="D12" s="19">
        <f>+B12+C12</f>
        <v>28244886.129999999</v>
      </c>
      <c r="E12" s="19">
        <f>SUM(E13:E21)</f>
        <v>5314222.59</v>
      </c>
      <c r="F12" s="19">
        <f>SUM(F13:F21)</f>
        <v>4547229.93</v>
      </c>
      <c r="G12" s="19">
        <f t="shared" si="0"/>
        <v>22930663.539999999</v>
      </c>
      <c r="H12" s="4"/>
      <c r="I12" s="4"/>
      <c r="J12" s="4"/>
      <c r="K12" s="4"/>
      <c r="L12" s="4"/>
      <c r="M12" s="4"/>
    </row>
    <row r="13" spans="1:13" s="5" customFormat="1" ht="15" x14ac:dyDescent="0.25">
      <c r="A13" s="16" t="s">
        <v>18</v>
      </c>
      <c r="B13" s="17">
        <v>4216070.17</v>
      </c>
      <c r="C13" s="18">
        <v>1157067.1499999999</v>
      </c>
      <c r="D13" s="17">
        <f>+B13+C13</f>
        <v>5373137.3200000003</v>
      </c>
      <c r="E13" s="18">
        <v>241752.38</v>
      </c>
      <c r="F13" s="18">
        <v>100954.37</v>
      </c>
      <c r="G13" s="17">
        <f t="shared" si="0"/>
        <v>5131384.9400000004</v>
      </c>
      <c r="H13" s="4"/>
      <c r="I13" s="4"/>
      <c r="J13" s="4"/>
      <c r="K13" s="4"/>
      <c r="L13" s="4"/>
      <c r="M13" s="4"/>
    </row>
    <row r="14" spans="1:13" s="5" customFormat="1" ht="15" x14ac:dyDescent="0.25">
      <c r="A14" s="16" t="s">
        <v>19</v>
      </c>
      <c r="B14" s="17">
        <v>4735103.58</v>
      </c>
      <c r="C14" s="18">
        <v>-866734.72</v>
      </c>
      <c r="D14" s="17">
        <f t="shared" ref="D14:D21" si="2">+B14+C14</f>
        <v>3868368.8600000003</v>
      </c>
      <c r="E14" s="18">
        <v>1030354.75</v>
      </c>
      <c r="F14" s="18">
        <v>1009474.75</v>
      </c>
      <c r="G14" s="17">
        <f t="shared" si="0"/>
        <v>2838014.1100000003</v>
      </c>
      <c r="H14" s="4"/>
      <c r="I14" s="4"/>
      <c r="J14" s="4"/>
      <c r="K14" s="4"/>
      <c r="L14" s="4"/>
      <c r="M14" s="4"/>
    </row>
    <row r="15" spans="1:13" s="5" customFormat="1" ht="15" x14ac:dyDescent="0.25">
      <c r="A15" s="16" t="s">
        <v>20</v>
      </c>
      <c r="B15" s="17">
        <v>892000</v>
      </c>
      <c r="C15" s="18">
        <v>-454939.02</v>
      </c>
      <c r="D15" s="17">
        <f t="shared" si="2"/>
        <v>437060.98</v>
      </c>
      <c r="E15" s="18">
        <v>237078.01</v>
      </c>
      <c r="F15" s="18">
        <v>136484.23000000001</v>
      </c>
      <c r="G15" s="17">
        <f t="shared" si="0"/>
        <v>199982.96999999997</v>
      </c>
      <c r="H15" s="4"/>
      <c r="I15" s="4"/>
      <c r="J15" s="4"/>
      <c r="K15" s="4"/>
      <c r="L15" s="4"/>
      <c r="M15" s="4"/>
    </row>
    <row r="16" spans="1:13" s="5" customFormat="1" ht="15" x14ac:dyDescent="0.25">
      <c r="A16" s="16" t="s">
        <v>21</v>
      </c>
      <c r="B16" s="17">
        <v>2304850</v>
      </c>
      <c r="C16" s="18">
        <v>677025.02</v>
      </c>
      <c r="D16" s="17">
        <f t="shared" si="2"/>
        <v>2981875.02</v>
      </c>
      <c r="E16" s="18">
        <v>458185.92</v>
      </c>
      <c r="F16" s="18">
        <v>380657.46</v>
      </c>
      <c r="G16" s="17">
        <f t="shared" si="0"/>
        <v>2523689.1</v>
      </c>
      <c r="H16" s="4"/>
      <c r="I16" s="4"/>
      <c r="J16" s="4"/>
      <c r="K16" s="4"/>
      <c r="L16" s="4"/>
      <c r="M16" s="4"/>
    </row>
    <row r="17" spans="1:13" s="5" customFormat="1" ht="15" x14ac:dyDescent="0.25">
      <c r="A17" s="16" t="s">
        <v>22</v>
      </c>
      <c r="B17" s="17">
        <v>1962702.2</v>
      </c>
      <c r="C17" s="18">
        <v>-232178.77</v>
      </c>
      <c r="D17" s="17">
        <f t="shared" si="2"/>
        <v>1730523.43</v>
      </c>
      <c r="E17" s="18">
        <v>233698.09</v>
      </c>
      <c r="F17" s="18">
        <v>137578.35</v>
      </c>
      <c r="G17" s="17">
        <f t="shared" si="0"/>
        <v>1496825.3399999999</v>
      </c>
      <c r="H17" s="4"/>
      <c r="I17" s="4"/>
      <c r="J17" s="4"/>
      <c r="K17" s="4"/>
      <c r="L17" s="4"/>
      <c r="M17" s="4"/>
    </row>
    <row r="18" spans="1:13" s="5" customFormat="1" ht="15" x14ac:dyDescent="0.25">
      <c r="A18" s="16" t="s">
        <v>23</v>
      </c>
      <c r="B18" s="17">
        <v>4451412.6500000004</v>
      </c>
      <c r="C18" s="18">
        <v>0</v>
      </c>
      <c r="D18" s="17">
        <f t="shared" si="2"/>
        <v>4451412.6500000004</v>
      </c>
      <c r="E18" s="18">
        <v>2234597.7599999998</v>
      </c>
      <c r="F18" s="18">
        <v>2234397.7599999998</v>
      </c>
      <c r="G18" s="17">
        <f t="shared" si="0"/>
        <v>2216814.8900000006</v>
      </c>
      <c r="H18" s="4"/>
      <c r="I18" s="4"/>
      <c r="J18" s="4"/>
      <c r="K18" s="4"/>
      <c r="L18" s="4"/>
      <c r="M18" s="4"/>
    </row>
    <row r="19" spans="1:13" s="5" customFormat="1" ht="15" x14ac:dyDescent="0.25">
      <c r="A19" s="16" t="s">
        <v>24</v>
      </c>
      <c r="B19" s="17">
        <v>5519300</v>
      </c>
      <c r="C19" s="18">
        <v>641054.43000000005</v>
      </c>
      <c r="D19" s="17">
        <f t="shared" si="2"/>
        <v>6160354.4299999997</v>
      </c>
      <c r="E19" s="18">
        <v>586465.54</v>
      </c>
      <c r="F19" s="18">
        <v>255592.87</v>
      </c>
      <c r="G19" s="17">
        <f t="shared" si="0"/>
        <v>5573888.8899999997</v>
      </c>
      <c r="H19" s="4"/>
      <c r="I19" s="4"/>
      <c r="J19" s="4"/>
      <c r="K19" s="4"/>
      <c r="L19" s="4"/>
      <c r="M19" s="4"/>
    </row>
    <row r="20" spans="1:13" s="5" customFormat="1" ht="15" x14ac:dyDescent="0.25">
      <c r="A20" s="16" t="s">
        <v>25</v>
      </c>
      <c r="B20" s="17">
        <v>0</v>
      </c>
      <c r="C20" s="18">
        <v>0</v>
      </c>
      <c r="D20" s="17">
        <f t="shared" si="2"/>
        <v>0</v>
      </c>
      <c r="E20" s="18">
        <v>0</v>
      </c>
      <c r="F20" s="18">
        <v>0</v>
      </c>
      <c r="G20" s="17">
        <f t="shared" si="0"/>
        <v>0</v>
      </c>
      <c r="H20" s="4"/>
      <c r="I20" s="4"/>
      <c r="J20" s="4"/>
      <c r="K20" s="4"/>
      <c r="L20" s="4"/>
      <c r="M20" s="4"/>
    </row>
    <row r="21" spans="1:13" s="5" customFormat="1" ht="15" x14ac:dyDescent="0.25">
      <c r="A21" s="16" t="s">
        <v>26</v>
      </c>
      <c r="B21" s="17">
        <v>2739052.22</v>
      </c>
      <c r="C21" s="18">
        <v>503101.22</v>
      </c>
      <c r="D21" s="17">
        <f t="shared" si="2"/>
        <v>3242153.4400000004</v>
      </c>
      <c r="E21" s="18">
        <v>292090.14</v>
      </c>
      <c r="F21" s="18">
        <v>292090.14</v>
      </c>
      <c r="G21" s="17">
        <f t="shared" si="0"/>
        <v>2950063.3000000003</v>
      </c>
      <c r="H21" s="4"/>
      <c r="I21" s="4"/>
      <c r="J21" s="4"/>
      <c r="K21" s="4"/>
      <c r="L21" s="4"/>
      <c r="M21" s="4"/>
    </row>
    <row r="22" spans="1:13" s="5" customFormat="1" ht="15" x14ac:dyDescent="0.25">
      <c r="A22" s="14" t="s">
        <v>27</v>
      </c>
      <c r="B22" s="19">
        <v>151645741.41</v>
      </c>
      <c r="C22" s="19">
        <f>SUM(C23:C31)</f>
        <v>67154023.710000008</v>
      </c>
      <c r="D22" s="19">
        <f>+B22+C22</f>
        <v>218799765.12</v>
      </c>
      <c r="E22" s="19">
        <f>SUM(E23:E31)</f>
        <v>83207101.030000001</v>
      </c>
      <c r="F22" s="19">
        <f>SUM(F23:F31)</f>
        <v>82402509.070000008</v>
      </c>
      <c r="G22" s="19">
        <f t="shared" si="0"/>
        <v>135592664.09</v>
      </c>
      <c r="H22" s="4"/>
      <c r="I22" s="4"/>
      <c r="J22" s="4"/>
      <c r="K22" s="4"/>
      <c r="L22" s="4"/>
      <c r="M22" s="4"/>
    </row>
    <row r="23" spans="1:13" s="5" customFormat="1" ht="15" x14ac:dyDescent="0.25">
      <c r="A23" s="16" t="s">
        <v>28</v>
      </c>
      <c r="B23" s="17">
        <v>10973567.029999999</v>
      </c>
      <c r="C23" s="18">
        <v>5199101.3</v>
      </c>
      <c r="D23" s="17">
        <f>+B23+C23</f>
        <v>16172668.329999998</v>
      </c>
      <c r="E23" s="18">
        <v>4826786.8</v>
      </c>
      <c r="F23" s="18">
        <v>4753899.68</v>
      </c>
      <c r="G23" s="17">
        <f t="shared" si="0"/>
        <v>11345881.529999997</v>
      </c>
      <c r="H23" s="4"/>
      <c r="I23" s="4"/>
      <c r="J23" s="4"/>
      <c r="K23" s="4"/>
      <c r="L23" s="4"/>
      <c r="M23" s="4"/>
    </row>
    <row r="24" spans="1:13" s="5" customFormat="1" ht="15" x14ac:dyDescent="0.25">
      <c r="A24" s="16" t="s">
        <v>29</v>
      </c>
      <c r="B24" s="17">
        <v>20472841.210000001</v>
      </c>
      <c r="C24" s="18">
        <v>943329.84</v>
      </c>
      <c r="D24" s="17">
        <f t="shared" ref="D24:D31" si="3">+B24+C24</f>
        <v>21416171.050000001</v>
      </c>
      <c r="E24" s="18">
        <v>5570046.79</v>
      </c>
      <c r="F24" s="18">
        <v>5570046.79</v>
      </c>
      <c r="G24" s="17">
        <f t="shared" si="0"/>
        <v>15846124.260000002</v>
      </c>
      <c r="H24" s="4"/>
      <c r="I24" s="4"/>
      <c r="J24" s="4"/>
      <c r="K24" s="4"/>
      <c r="L24" s="4"/>
      <c r="M24" s="4"/>
    </row>
    <row r="25" spans="1:13" s="5" customFormat="1" ht="15" x14ac:dyDescent="0.25">
      <c r="A25" s="16" t="s">
        <v>30</v>
      </c>
      <c r="B25" s="17">
        <v>41608669.130000003</v>
      </c>
      <c r="C25" s="18">
        <v>13038423.49</v>
      </c>
      <c r="D25" s="17">
        <f t="shared" si="3"/>
        <v>54647092.620000005</v>
      </c>
      <c r="E25" s="18">
        <v>17367856.289999999</v>
      </c>
      <c r="F25" s="18">
        <v>16786776.289999999</v>
      </c>
      <c r="G25" s="17">
        <f t="shared" si="0"/>
        <v>37279236.330000006</v>
      </c>
      <c r="H25" s="4"/>
      <c r="I25" s="4"/>
      <c r="J25" s="4"/>
      <c r="K25" s="4"/>
      <c r="L25" s="4"/>
      <c r="M25" s="4"/>
    </row>
    <row r="26" spans="1:13" s="5" customFormat="1" ht="15" x14ac:dyDescent="0.25">
      <c r="A26" s="16" t="s">
        <v>31</v>
      </c>
      <c r="B26" s="17">
        <v>5780905</v>
      </c>
      <c r="C26" s="18">
        <v>1014000</v>
      </c>
      <c r="D26" s="17">
        <f t="shared" si="3"/>
        <v>6794905</v>
      </c>
      <c r="E26" s="18">
        <v>2984973.86</v>
      </c>
      <c r="F26" s="18">
        <v>2984973.86</v>
      </c>
      <c r="G26" s="17">
        <f t="shared" si="0"/>
        <v>3809931.14</v>
      </c>
      <c r="H26" s="4"/>
      <c r="I26" s="4"/>
      <c r="J26" s="4"/>
      <c r="K26" s="4"/>
      <c r="L26" s="4"/>
      <c r="M26" s="4"/>
    </row>
    <row r="27" spans="1:13" s="5" customFormat="1" ht="15" x14ac:dyDescent="0.25">
      <c r="A27" s="16" t="s">
        <v>32</v>
      </c>
      <c r="B27" s="17">
        <v>27573299.23</v>
      </c>
      <c r="C27" s="20">
        <v>43349386.880000003</v>
      </c>
      <c r="D27" s="17">
        <f t="shared" si="3"/>
        <v>70922686.109999999</v>
      </c>
      <c r="E27" s="18">
        <v>28474972.469999999</v>
      </c>
      <c r="F27" s="18">
        <v>28324347.629999999</v>
      </c>
      <c r="G27" s="17">
        <f t="shared" si="0"/>
        <v>42447713.640000001</v>
      </c>
      <c r="H27" s="4"/>
      <c r="I27" s="4"/>
      <c r="J27" s="4"/>
      <c r="K27" s="4"/>
      <c r="L27" s="4"/>
      <c r="M27" s="4"/>
    </row>
    <row r="28" spans="1:13" s="5" customFormat="1" ht="15" x14ac:dyDescent="0.25">
      <c r="A28" s="16" t="s">
        <v>33</v>
      </c>
      <c r="B28" s="17">
        <v>2799492.71</v>
      </c>
      <c r="C28" s="18">
        <v>1151472.05</v>
      </c>
      <c r="D28" s="17">
        <f t="shared" si="3"/>
        <v>3950964.76</v>
      </c>
      <c r="E28" s="18">
        <v>1785702.81</v>
      </c>
      <c r="F28" s="18">
        <v>1785702.81</v>
      </c>
      <c r="G28" s="17">
        <f t="shared" si="0"/>
        <v>2165261.9499999997</v>
      </c>
      <c r="H28" s="4"/>
      <c r="I28" s="4"/>
      <c r="J28" s="4"/>
      <c r="K28" s="4"/>
      <c r="L28" s="4"/>
      <c r="M28" s="4"/>
    </row>
    <row r="29" spans="1:13" s="5" customFormat="1" ht="15" x14ac:dyDescent="0.25">
      <c r="A29" s="16" t="s">
        <v>34</v>
      </c>
      <c r="B29" s="17">
        <v>3239072.25</v>
      </c>
      <c r="C29" s="18">
        <v>1466700</v>
      </c>
      <c r="D29" s="17">
        <f t="shared" si="3"/>
        <v>4705772.25</v>
      </c>
      <c r="E29" s="18">
        <v>1104024.53</v>
      </c>
      <c r="F29" s="18">
        <v>1104024.53</v>
      </c>
      <c r="G29" s="17">
        <f t="shared" si="0"/>
        <v>3601747.7199999997</v>
      </c>
      <c r="H29" s="4"/>
      <c r="I29" s="4"/>
      <c r="J29" s="4"/>
      <c r="K29" s="4"/>
      <c r="L29" s="4"/>
      <c r="M29" s="4"/>
    </row>
    <row r="30" spans="1:13" s="5" customFormat="1" ht="15" x14ac:dyDescent="0.25">
      <c r="A30" s="16" t="s">
        <v>35</v>
      </c>
      <c r="B30" s="17">
        <v>10095372.33</v>
      </c>
      <c r="C30" s="18">
        <v>3644069.03</v>
      </c>
      <c r="D30" s="17">
        <f t="shared" si="3"/>
        <v>13739441.359999999</v>
      </c>
      <c r="E30" s="18">
        <v>5185199.6100000003</v>
      </c>
      <c r="F30" s="18">
        <v>5185199.6100000003</v>
      </c>
      <c r="G30" s="17">
        <f t="shared" si="0"/>
        <v>8554241.75</v>
      </c>
      <c r="H30" s="4"/>
      <c r="I30" s="4"/>
      <c r="J30" s="4"/>
      <c r="K30" s="4"/>
      <c r="L30" s="4"/>
      <c r="M30" s="4"/>
    </row>
    <row r="31" spans="1:13" s="5" customFormat="1" ht="15" x14ac:dyDescent="0.25">
      <c r="A31" s="16" t="s">
        <v>36</v>
      </c>
      <c r="B31" s="17">
        <v>29102522.52</v>
      </c>
      <c r="C31" s="18">
        <v>-2652458.88</v>
      </c>
      <c r="D31" s="17">
        <f t="shared" si="3"/>
        <v>26450063.640000001</v>
      </c>
      <c r="E31" s="18">
        <v>15907537.869999999</v>
      </c>
      <c r="F31" s="18">
        <v>15907537.869999999</v>
      </c>
      <c r="G31" s="17">
        <f t="shared" si="0"/>
        <v>10542525.770000001</v>
      </c>
      <c r="H31" s="4"/>
      <c r="I31" s="4"/>
      <c r="J31" s="4"/>
      <c r="K31" s="4"/>
      <c r="L31" s="4"/>
      <c r="M31" s="4"/>
    </row>
    <row r="32" spans="1:13" s="5" customFormat="1" ht="15" x14ac:dyDescent="0.25">
      <c r="A32" s="14" t="s">
        <v>37</v>
      </c>
      <c r="B32" s="19">
        <v>10051600</v>
      </c>
      <c r="C32" s="19">
        <f>SUM(C33:C41)</f>
        <v>3848477.04</v>
      </c>
      <c r="D32" s="19">
        <f>+B32+C32</f>
        <v>13900077.039999999</v>
      </c>
      <c r="E32" s="19">
        <f>SUM(E33:E41)</f>
        <v>6493122.2400000002</v>
      </c>
      <c r="F32" s="19">
        <f>SUM(F33:F41)</f>
        <v>6493122.2400000002</v>
      </c>
      <c r="G32" s="19">
        <f t="shared" si="0"/>
        <v>7406954.7999999989</v>
      </c>
      <c r="H32" s="4"/>
      <c r="I32" s="4"/>
      <c r="J32" s="4"/>
      <c r="K32" s="4"/>
      <c r="L32" s="4"/>
      <c r="M32" s="4"/>
    </row>
    <row r="33" spans="1:17" s="5" customFormat="1" ht="15" x14ac:dyDescent="0.25">
      <c r="A33" s="16" t="s">
        <v>38</v>
      </c>
      <c r="B33" s="17">
        <v>0</v>
      </c>
      <c r="C33" s="18">
        <v>0</v>
      </c>
      <c r="D33" s="17">
        <f>+B33+C33</f>
        <v>0</v>
      </c>
      <c r="E33" s="17">
        <v>0</v>
      </c>
      <c r="F33" s="17">
        <v>0</v>
      </c>
      <c r="G33" s="17">
        <f t="shared" si="0"/>
        <v>0</v>
      </c>
      <c r="H33" s="4"/>
      <c r="I33" s="4"/>
      <c r="J33" s="4"/>
      <c r="K33" s="4"/>
      <c r="L33" s="4"/>
      <c r="M33" s="4"/>
    </row>
    <row r="34" spans="1:17" s="5" customFormat="1" ht="15" x14ac:dyDescent="0.25">
      <c r="A34" s="16" t="s">
        <v>39</v>
      </c>
      <c r="B34" s="17">
        <v>0</v>
      </c>
      <c r="C34" s="18">
        <v>0</v>
      </c>
      <c r="D34" s="17">
        <f t="shared" ref="D34:D41" si="4">+B34+C34</f>
        <v>0</v>
      </c>
      <c r="E34" s="17">
        <v>0</v>
      </c>
      <c r="F34" s="17">
        <v>0</v>
      </c>
      <c r="G34" s="17">
        <f t="shared" si="0"/>
        <v>0</v>
      </c>
      <c r="H34" s="4"/>
      <c r="I34" s="4"/>
      <c r="J34" s="4"/>
      <c r="K34" s="4"/>
      <c r="L34" s="4"/>
      <c r="M34" s="4"/>
    </row>
    <row r="35" spans="1:17" s="5" customFormat="1" ht="15" x14ac:dyDescent="0.25">
      <c r="A35" s="16" t="s">
        <v>40</v>
      </c>
      <c r="B35" s="17">
        <v>0</v>
      </c>
      <c r="C35" s="18">
        <v>0</v>
      </c>
      <c r="D35" s="17">
        <f t="shared" si="4"/>
        <v>0</v>
      </c>
      <c r="E35" s="17">
        <v>0</v>
      </c>
      <c r="F35" s="17">
        <v>0</v>
      </c>
      <c r="G35" s="17">
        <f t="shared" si="0"/>
        <v>0</v>
      </c>
      <c r="H35" s="4"/>
      <c r="I35" s="4"/>
      <c r="J35" s="4"/>
      <c r="K35" s="4"/>
      <c r="L35" s="4"/>
      <c r="M35" s="4"/>
    </row>
    <row r="36" spans="1:17" s="5" customFormat="1" ht="15" x14ac:dyDescent="0.25">
      <c r="A36" s="16" t="s">
        <v>41</v>
      </c>
      <c r="B36" s="17">
        <v>10051600</v>
      </c>
      <c r="C36" s="18">
        <v>3848477.04</v>
      </c>
      <c r="D36" s="17">
        <f t="shared" si="4"/>
        <v>13900077.039999999</v>
      </c>
      <c r="E36" s="18">
        <v>6493122.2400000002</v>
      </c>
      <c r="F36" s="18">
        <v>6493122.2400000002</v>
      </c>
      <c r="G36" s="17">
        <f t="shared" si="0"/>
        <v>7406954.7999999989</v>
      </c>
      <c r="H36" s="4"/>
      <c r="I36" s="4"/>
      <c r="J36" s="4"/>
      <c r="K36" s="4"/>
      <c r="L36" s="4"/>
      <c r="M36" s="4"/>
      <c r="O36" s="21"/>
    </row>
    <row r="37" spans="1:17" s="5" customFormat="1" ht="15" x14ac:dyDescent="0.25">
      <c r="A37" s="16" t="s">
        <v>42</v>
      </c>
      <c r="B37" s="17">
        <v>0</v>
      </c>
      <c r="C37" s="18">
        <v>0</v>
      </c>
      <c r="D37" s="17">
        <f t="shared" si="4"/>
        <v>0</v>
      </c>
      <c r="E37" s="17">
        <v>0</v>
      </c>
      <c r="F37" s="17">
        <v>0</v>
      </c>
      <c r="G37" s="17">
        <f t="shared" si="0"/>
        <v>0</v>
      </c>
      <c r="H37" s="4"/>
      <c r="I37" s="4"/>
      <c r="J37" s="4"/>
      <c r="K37" s="4"/>
      <c r="L37" s="4"/>
      <c r="M37" s="4"/>
      <c r="O37" s="21"/>
    </row>
    <row r="38" spans="1:17" s="5" customFormat="1" ht="15" x14ac:dyDescent="0.25">
      <c r="A38" s="16" t="s">
        <v>43</v>
      </c>
      <c r="B38" s="17">
        <v>0</v>
      </c>
      <c r="C38" s="18">
        <v>0</v>
      </c>
      <c r="D38" s="17">
        <f t="shared" si="4"/>
        <v>0</v>
      </c>
      <c r="E38" s="17">
        <v>0</v>
      </c>
      <c r="F38" s="17">
        <v>0</v>
      </c>
      <c r="G38" s="17">
        <f t="shared" si="0"/>
        <v>0</v>
      </c>
      <c r="H38" s="4"/>
      <c r="I38" s="4"/>
      <c r="J38" s="4"/>
      <c r="K38" s="4"/>
      <c r="L38" s="4"/>
      <c r="M38" s="4"/>
      <c r="O38" s="21"/>
      <c r="P38" s="21"/>
      <c r="Q38" s="21"/>
    </row>
    <row r="39" spans="1:17" s="5" customFormat="1" ht="15" x14ac:dyDescent="0.25">
      <c r="A39" s="16" t="s">
        <v>44</v>
      </c>
      <c r="B39" s="17">
        <v>0</v>
      </c>
      <c r="C39" s="18">
        <v>0</v>
      </c>
      <c r="D39" s="17">
        <f t="shared" si="4"/>
        <v>0</v>
      </c>
      <c r="E39" s="17">
        <v>0</v>
      </c>
      <c r="F39" s="17">
        <v>0</v>
      </c>
      <c r="G39" s="17">
        <f t="shared" si="0"/>
        <v>0</v>
      </c>
      <c r="H39" s="4"/>
      <c r="I39" s="4"/>
      <c r="J39" s="4"/>
      <c r="K39" s="4"/>
      <c r="L39" s="4"/>
      <c r="M39" s="4"/>
    </row>
    <row r="40" spans="1:17" s="5" customFormat="1" ht="15" x14ac:dyDescent="0.25">
      <c r="A40" s="16" t="s">
        <v>45</v>
      </c>
      <c r="B40" s="17">
        <v>0</v>
      </c>
      <c r="C40" s="18">
        <v>0</v>
      </c>
      <c r="D40" s="17">
        <f t="shared" si="4"/>
        <v>0</v>
      </c>
      <c r="E40" s="17">
        <v>0</v>
      </c>
      <c r="F40" s="17">
        <v>0</v>
      </c>
      <c r="G40" s="17">
        <f t="shared" si="0"/>
        <v>0</v>
      </c>
      <c r="H40" s="4"/>
      <c r="I40" s="4"/>
      <c r="J40" s="4"/>
      <c r="K40" s="4"/>
      <c r="L40" s="4"/>
      <c r="M40" s="4"/>
    </row>
    <row r="41" spans="1:17" s="5" customFormat="1" ht="15" x14ac:dyDescent="0.25">
      <c r="A41" s="16" t="s">
        <v>46</v>
      </c>
      <c r="B41" s="17">
        <v>0</v>
      </c>
      <c r="C41" s="18">
        <v>0</v>
      </c>
      <c r="D41" s="17">
        <f t="shared" si="4"/>
        <v>0</v>
      </c>
      <c r="E41" s="17">
        <v>0</v>
      </c>
      <c r="F41" s="17">
        <v>0</v>
      </c>
      <c r="G41" s="17">
        <f t="shared" si="0"/>
        <v>0</v>
      </c>
      <c r="H41" s="4"/>
      <c r="I41" s="4"/>
      <c r="J41" s="4"/>
      <c r="K41" s="4"/>
      <c r="L41" s="4"/>
      <c r="M41" s="4"/>
    </row>
    <row r="42" spans="1:17" s="5" customFormat="1" ht="15" x14ac:dyDescent="0.25">
      <c r="A42" s="14" t="s">
        <v>47</v>
      </c>
      <c r="B42" s="19">
        <f>SUM(B43:B51)</f>
        <v>31538166.400000002</v>
      </c>
      <c r="C42" s="19">
        <f>SUM(C43:C51)</f>
        <v>49165378.629999995</v>
      </c>
      <c r="D42" s="19">
        <f>+B42+C42</f>
        <v>80703545.030000001</v>
      </c>
      <c r="E42" s="19">
        <f>SUM(E43:E51)</f>
        <v>14505322.43</v>
      </c>
      <c r="F42" s="19">
        <f>SUM(F43:F51)</f>
        <v>14113815.43</v>
      </c>
      <c r="G42" s="19">
        <f t="shared" si="0"/>
        <v>66198222.600000001</v>
      </c>
      <c r="H42" s="4"/>
      <c r="I42" s="4"/>
      <c r="J42" s="4"/>
      <c r="K42" s="4"/>
      <c r="L42" s="4"/>
      <c r="M42" s="4"/>
      <c r="Q42" s="21"/>
    </row>
    <row r="43" spans="1:17" s="5" customFormat="1" ht="15" x14ac:dyDescent="0.25">
      <c r="A43" s="16" t="s">
        <v>48</v>
      </c>
      <c r="B43" s="17">
        <v>24690732.670000002</v>
      </c>
      <c r="C43" s="18">
        <v>29111788.66</v>
      </c>
      <c r="D43" s="17">
        <f>+B43+C43</f>
        <v>53802521.329999998</v>
      </c>
      <c r="E43" s="18">
        <v>9992335.75</v>
      </c>
      <c r="F43" s="18">
        <v>9708828.75</v>
      </c>
      <c r="G43" s="17">
        <f t="shared" si="0"/>
        <v>43810185.579999998</v>
      </c>
      <c r="H43" s="4"/>
      <c r="I43" s="4"/>
      <c r="J43" s="4"/>
      <c r="K43" s="4"/>
      <c r="L43" s="4"/>
      <c r="M43" s="4"/>
    </row>
    <row r="44" spans="1:17" s="5" customFormat="1" ht="15" x14ac:dyDescent="0.25">
      <c r="A44" s="16" t="s">
        <v>49</v>
      </c>
      <c r="B44" s="17">
        <v>4180206.8</v>
      </c>
      <c r="C44" s="18">
        <v>11618863.42</v>
      </c>
      <c r="D44" s="17">
        <f t="shared" ref="D44:D51" si="5">+B44+C44</f>
        <v>15799070.219999999</v>
      </c>
      <c r="E44" s="18">
        <v>3561019.68</v>
      </c>
      <c r="F44" s="18">
        <v>3561019.68</v>
      </c>
      <c r="G44" s="17">
        <f t="shared" si="0"/>
        <v>12238050.539999999</v>
      </c>
      <c r="H44" s="4"/>
      <c r="I44" s="4"/>
      <c r="J44" s="4"/>
      <c r="K44" s="4"/>
      <c r="L44" s="4"/>
      <c r="M44" s="4"/>
    </row>
    <row r="45" spans="1:17" s="5" customFormat="1" ht="15" x14ac:dyDescent="0.25">
      <c r="A45" s="16" t="s">
        <v>50</v>
      </c>
      <c r="B45" s="17">
        <v>1324000</v>
      </c>
      <c r="C45" s="18">
        <v>307756</v>
      </c>
      <c r="D45" s="17">
        <f t="shared" si="5"/>
        <v>1631756</v>
      </c>
      <c r="E45" s="18">
        <v>497467</v>
      </c>
      <c r="F45" s="18">
        <v>497467</v>
      </c>
      <c r="G45" s="17">
        <f t="shared" si="0"/>
        <v>1134289</v>
      </c>
      <c r="H45" s="4"/>
      <c r="I45" s="4"/>
      <c r="J45" s="4"/>
      <c r="K45" s="4"/>
      <c r="L45" s="4"/>
      <c r="M45" s="4"/>
    </row>
    <row r="46" spans="1:17" s="5" customFormat="1" ht="15" x14ac:dyDescent="0.25">
      <c r="A46" s="16" t="s">
        <v>51</v>
      </c>
      <c r="B46" s="17">
        <v>0</v>
      </c>
      <c r="C46" s="18">
        <v>5781000</v>
      </c>
      <c r="D46" s="17">
        <f t="shared" si="5"/>
        <v>5781000</v>
      </c>
      <c r="E46" s="18">
        <v>0</v>
      </c>
      <c r="F46" s="18">
        <v>0</v>
      </c>
      <c r="G46" s="17">
        <f t="shared" si="0"/>
        <v>5781000</v>
      </c>
      <c r="H46" s="4"/>
      <c r="I46" s="4"/>
      <c r="J46" s="4"/>
      <c r="K46" s="4"/>
      <c r="L46" s="4"/>
      <c r="M46" s="4"/>
    </row>
    <row r="47" spans="1:17" s="5" customFormat="1" ht="15" x14ac:dyDescent="0.25">
      <c r="A47" s="16" t="s">
        <v>52</v>
      </c>
      <c r="B47" s="17">
        <v>0</v>
      </c>
      <c r="C47" s="18">
        <v>0</v>
      </c>
      <c r="D47" s="17">
        <f t="shared" si="5"/>
        <v>0</v>
      </c>
      <c r="E47" s="18">
        <v>0</v>
      </c>
      <c r="F47" s="18">
        <v>0</v>
      </c>
      <c r="G47" s="17">
        <f t="shared" si="0"/>
        <v>0</v>
      </c>
      <c r="H47" s="4"/>
      <c r="I47" s="4"/>
      <c r="J47" s="4"/>
      <c r="K47" s="4"/>
      <c r="L47" s="4"/>
      <c r="M47" s="4"/>
    </row>
    <row r="48" spans="1:17" s="5" customFormat="1" ht="15" x14ac:dyDescent="0.25">
      <c r="A48" s="16" t="s">
        <v>53</v>
      </c>
      <c r="B48" s="17">
        <v>1343226.93</v>
      </c>
      <c r="C48" s="18">
        <v>2345970.5499999998</v>
      </c>
      <c r="D48" s="17">
        <f t="shared" si="5"/>
        <v>3689197.4799999995</v>
      </c>
      <c r="E48" s="18">
        <v>454500</v>
      </c>
      <c r="F48" s="18">
        <v>346500</v>
      </c>
      <c r="G48" s="17">
        <f t="shared" si="0"/>
        <v>3234697.4799999995</v>
      </c>
      <c r="H48" s="4"/>
      <c r="I48" s="4"/>
      <c r="J48" s="4"/>
      <c r="K48" s="4"/>
      <c r="L48" s="4"/>
      <c r="M48" s="4"/>
    </row>
    <row r="49" spans="1:13" s="5" customFormat="1" ht="15" x14ac:dyDescent="0.25">
      <c r="A49" s="16" t="s">
        <v>54</v>
      </c>
      <c r="B49" s="17">
        <v>0</v>
      </c>
      <c r="C49" s="18">
        <v>0</v>
      </c>
      <c r="D49" s="17">
        <f t="shared" si="5"/>
        <v>0</v>
      </c>
      <c r="E49" s="18">
        <v>0</v>
      </c>
      <c r="F49" s="18">
        <v>0</v>
      </c>
      <c r="G49" s="17">
        <f t="shared" si="0"/>
        <v>0</v>
      </c>
      <c r="H49" s="4"/>
      <c r="I49" s="4"/>
      <c r="J49" s="4"/>
      <c r="K49" s="4"/>
      <c r="L49" s="4"/>
      <c r="M49" s="4"/>
    </row>
    <row r="50" spans="1:13" s="5" customFormat="1" ht="15" x14ac:dyDescent="0.25">
      <c r="A50" s="16" t="s">
        <v>55</v>
      </c>
      <c r="B50" s="17">
        <v>0</v>
      </c>
      <c r="C50" s="18">
        <v>0</v>
      </c>
      <c r="D50" s="17">
        <f t="shared" si="5"/>
        <v>0</v>
      </c>
      <c r="E50" s="18">
        <v>0</v>
      </c>
      <c r="F50" s="18">
        <v>0</v>
      </c>
      <c r="G50" s="17">
        <f t="shared" si="0"/>
        <v>0</v>
      </c>
      <c r="H50" s="4"/>
      <c r="I50" s="4"/>
      <c r="J50" s="4"/>
      <c r="K50" s="4"/>
      <c r="L50" s="4"/>
      <c r="M50" s="4"/>
    </row>
    <row r="51" spans="1:13" s="5" customFormat="1" ht="15" x14ac:dyDescent="0.25">
      <c r="A51" s="16" t="s">
        <v>56</v>
      </c>
      <c r="B51" s="17">
        <v>0</v>
      </c>
      <c r="C51" s="18">
        <v>0</v>
      </c>
      <c r="D51" s="17">
        <f t="shared" si="5"/>
        <v>0</v>
      </c>
      <c r="E51" s="18">
        <v>0</v>
      </c>
      <c r="F51" s="18">
        <v>0</v>
      </c>
      <c r="G51" s="17">
        <f t="shared" si="0"/>
        <v>0</v>
      </c>
      <c r="H51" s="4"/>
      <c r="I51" s="4"/>
      <c r="J51" s="4"/>
      <c r="K51" s="4"/>
      <c r="L51" s="4"/>
      <c r="M51" s="4"/>
    </row>
    <row r="52" spans="1:13" s="5" customFormat="1" ht="15" x14ac:dyDescent="0.25">
      <c r="A52" s="14" t="s">
        <v>57</v>
      </c>
      <c r="B52" s="19">
        <v>0</v>
      </c>
      <c r="C52" s="19">
        <f>SUM(C53:C55)</f>
        <v>18985685.809999999</v>
      </c>
      <c r="D52" s="19">
        <f>+B52+C52</f>
        <v>18985685.809999999</v>
      </c>
      <c r="E52" s="19">
        <v>0</v>
      </c>
      <c r="F52" s="19">
        <v>0</v>
      </c>
      <c r="G52" s="19">
        <f>D52-E52</f>
        <v>18985685.809999999</v>
      </c>
      <c r="H52" s="22"/>
      <c r="I52" s="4"/>
      <c r="J52" s="4"/>
      <c r="K52" s="4"/>
      <c r="L52" s="4"/>
      <c r="M52" s="4"/>
    </row>
    <row r="53" spans="1:13" s="5" customFormat="1" ht="15" x14ac:dyDescent="0.25">
      <c r="A53" s="16" t="s">
        <v>58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f t="shared" si="0"/>
        <v>0</v>
      </c>
      <c r="H53" s="4"/>
      <c r="I53" s="4"/>
      <c r="J53" s="4"/>
      <c r="K53" s="4"/>
      <c r="L53" s="4"/>
      <c r="M53" s="4"/>
    </row>
    <row r="54" spans="1:13" s="5" customFormat="1" ht="15" x14ac:dyDescent="0.25">
      <c r="A54" s="16" t="s">
        <v>59</v>
      </c>
      <c r="B54" s="17">
        <v>0</v>
      </c>
      <c r="C54" s="23">
        <v>18985685.809999999</v>
      </c>
      <c r="D54" s="17">
        <f t="shared" ref="D54" si="6">+B54+C54</f>
        <v>18985685.809999999</v>
      </c>
      <c r="E54" s="17">
        <v>0</v>
      </c>
      <c r="F54" s="17">
        <v>0</v>
      </c>
      <c r="G54" s="17">
        <f t="shared" si="0"/>
        <v>18985685.809999999</v>
      </c>
      <c r="H54" s="4"/>
      <c r="I54" s="4"/>
      <c r="J54" s="4"/>
      <c r="K54" s="4"/>
      <c r="L54" s="4"/>
      <c r="M54" s="4"/>
    </row>
    <row r="55" spans="1:13" s="5" customFormat="1" ht="15" x14ac:dyDescent="0.25">
      <c r="A55" s="16" t="s">
        <v>60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f t="shared" si="0"/>
        <v>0</v>
      </c>
      <c r="H55" s="4"/>
      <c r="I55" s="4"/>
      <c r="J55" s="4"/>
      <c r="K55" s="4"/>
      <c r="L55" s="4"/>
      <c r="M55" s="4"/>
    </row>
    <row r="56" spans="1:13" s="5" customFormat="1" ht="15" x14ac:dyDescent="0.25">
      <c r="A56" s="14" t="s">
        <v>61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f t="shared" si="0"/>
        <v>0</v>
      </c>
      <c r="H56" s="4"/>
      <c r="I56" s="4"/>
      <c r="J56" s="4"/>
      <c r="K56" s="4"/>
      <c r="L56" s="4"/>
      <c r="M56" s="4"/>
    </row>
    <row r="57" spans="1:13" s="5" customFormat="1" ht="15" x14ac:dyDescent="0.25">
      <c r="A57" s="16" t="s">
        <v>62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f t="shared" si="0"/>
        <v>0</v>
      </c>
      <c r="H57" s="4"/>
      <c r="I57" s="4"/>
      <c r="J57" s="4"/>
      <c r="K57" s="4"/>
      <c r="L57" s="4"/>
      <c r="M57" s="4"/>
    </row>
    <row r="58" spans="1:13" s="5" customFormat="1" ht="15" x14ac:dyDescent="0.25">
      <c r="A58" s="16" t="s">
        <v>63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f t="shared" si="0"/>
        <v>0</v>
      </c>
      <c r="H58" s="4"/>
      <c r="I58" s="4"/>
      <c r="J58" s="4"/>
      <c r="K58" s="4"/>
      <c r="L58" s="4"/>
      <c r="M58" s="4"/>
    </row>
    <row r="59" spans="1:13" s="5" customFormat="1" ht="15" x14ac:dyDescent="0.25">
      <c r="A59" s="16" t="s">
        <v>64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f t="shared" si="0"/>
        <v>0</v>
      </c>
      <c r="H59" s="4"/>
      <c r="I59" s="4"/>
      <c r="J59" s="4"/>
      <c r="K59" s="4"/>
      <c r="L59" s="4"/>
      <c r="M59" s="4"/>
    </row>
    <row r="60" spans="1:13" s="5" customFormat="1" ht="15" x14ac:dyDescent="0.25">
      <c r="A60" s="16" t="s">
        <v>65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f t="shared" si="0"/>
        <v>0</v>
      </c>
      <c r="H60" s="4"/>
      <c r="I60" s="4"/>
      <c r="J60" s="4"/>
      <c r="K60" s="4"/>
      <c r="L60" s="4"/>
      <c r="M60" s="4"/>
    </row>
    <row r="61" spans="1:13" s="5" customFormat="1" ht="15" x14ac:dyDescent="0.25">
      <c r="A61" s="16" t="s">
        <v>66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f t="shared" si="0"/>
        <v>0</v>
      </c>
      <c r="H61" s="4"/>
      <c r="I61" s="4"/>
      <c r="J61" s="4"/>
      <c r="K61" s="4"/>
      <c r="L61" s="4"/>
      <c r="M61" s="4"/>
    </row>
    <row r="62" spans="1:13" s="5" customFormat="1" ht="15" x14ac:dyDescent="0.25">
      <c r="A62" s="16" t="s">
        <v>67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f t="shared" si="0"/>
        <v>0</v>
      </c>
      <c r="H62" s="4"/>
      <c r="I62" s="4"/>
      <c r="J62" s="4"/>
      <c r="K62" s="4"/>
      <c r="L62" s="4"/>
      <c r="M62" s="4"/>
    </row>
    <row r="63" spans="1:13" s="5" customFormat="1" ht="15" x14ac:dyDescent="0.25">
      <c r="A63" s="16" t="s">
        <v>68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f t="shared" si="0"/>
        <v>0</v>
      </c>
      <c r="H63" s="4"/>
      <c r="I63" s="4"/>
      <c r="J63" s="4"/>
      <c r="K63" s="4"/>
      <c r="L63" s="4"/>
      <c r="M63" s="4"/>
    </row>
    <row r="64" spans="1:13" s="5" customFormat="1" ht="15" x14ac:dyDescent="0.25">
      <c r="A64" s="14" t="s">
        <v>69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f t="shared" si="0"/>
        <v>0</v>
      </c>
      <c r="H64" s="4"/>
      <c r="I64" s="4"/>
      <c r="J64" s="4"/>
      <c r="K64" s="4"/>
      <c r="L64" s="4"/>
      <c r="M64" s="4"/>
    </row>
    <row r="65" spans="1:13" s="5" customFormat="1" ht="15" x14ac:dyDescent="0.25">
      <c r="A65" s="16" t="s">
        <v>70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f t="shared" si="0"/>
        <v>0</v>
      </c>
      <c r="H65" s="4"/>
      <c r="I65" s="4"/>
      <c r="J65" s="4"/>
      <c r="K65" s="4"/>
      <c r="L65" s="4"/>
      <c r="M65" s="4"/>
    </row>
    <row r="66" spans="1:13" s="5" customFormat="1" ht="15" x14ac:dyDescent="0.25">
      <c r="A66" s="16" t="s">
        <v>71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f t="shared" si="0"/>
        <v>0</v>
      </c>
      <c r="H66" s="4"/>
      <c r="I66" s="4"/>
      <c r="J66" s="4"/>
      <c r="K66" s="4"/>
      <c r="L66" s="4"/>
      <c r="M66" s="4"/>
    </row>
    <row r="67" spans="1:13" s="5" customFormat="1" ht="15" x14ac:dyDescent="0.25">
      <c r="A67" s="16" t="s">
        <v>72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f t="shared" si="0"/>
        <v>0</v>
      </c>
      <c r="H67" s="4"/>
      <c r="I67" s="4"/>
      <c r="J67" s="4"/>
      <c r="K67" s="4"/>
      <c r="L67" s="4"/>
      <c r="M67" s="4"/>
    </row>
    <row r="68" spans="1:13" s="5" customFormat="1" ht="15" x14ac:dyDescent="0.25">
      <c r="A68" s="14" t="s">
        <v>73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f t="shared" si="0"/>
        <v>0</v>
      </c>
      <c r="H68" s="4"/>
      <c r="I68" s="4"/>
      <c r="J68" s="4"/>
      <c r="K68" s="4"/>
      <c r="L68" s="4"/>
      <c r="M68" s="4"/>
    </row>
    <row r="69" spans="1:13" s="5" customFormat="1" ht="15" x14ac:dyDescent="0.25">
      <c r="A69" s="16" t="s">
        <v>74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f t="shared" ref="G69:G75" si="7">D69-E69</f>
        <v>0</v>
      </c>
      <c r="H69" s="4"/>
      <c r="I69" s="4"/>
      <c r="J69" s="4"/>
      <c r="K69" s="4"/>
      <c r="L69" s="4"/>
      <c r="M69" s="4"/>
    </row>
    <row r="70" spans="1:13" s="5" customFormat="1" ht="15" x14ac:dyDescent="0.25">
      <c r="A70" s="16" t="s">
        <v>75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f t="shared" si="7"/>
        <v>0</v>
      </c>
      <c r="H70" s="4"/>
      <c r="I70" s="4"/>
      <c r="J70" s="4"/>
      <c r="K70" s="4"/>
      <c r="L70" s="4"/>
      <c r="M70" s="4"/>
    </row>
    <row r="71" spans="1:13" s="5" customFormat="1" ht="15" x14ac:dyDescent="0.25">
      <c r="A71" s="16" t="s">
        <v>76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f t="shared" si="7"/>
        <v>0</v>
      </c>
      <c r="H71" s="4"/>
      <c r="I71" s="4"/>
      <c r="J71" s="4"/>
      <c r="K71" s="4"/>
      <c r="L71" s="4"/>
      <c r="M71" s="4"/>
    </row>
    <row r="72" spans="1:13" s="5" customFormat="1" ht="15" x14ac:dyDescent="0.25">
      <c r="A72" s="16" t="s">
        <v>77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f t="shared" si="7"/>
        <v>0</v>
      </c>
      <c r="H72" s="4"/>
      <c r="I72" s="4"/>
      <c r="J72" s="4"/>
      <c r="K72" s="4"/>
      <c r="L72" s="4"/>
      <c r="M72" s="4"/>
    </row>
    <row r="73" spans="1:13" s="5" customFormat="1" ht="15" x14ac:dyDescent="0.25">
      <c r="A73" s="16" t="s">
        <v>78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f t="shared" si="7"/>
        <v>0</v>
      </c>
      <c r="H73" s="4"/>
      <c r="I73" s="4"/>
      <c r="J73" s="4"/>
      <c r="K73" s="4"/>
      <c r="L73" s="4"/>
      <c r="M73" s="4"/>
    </row>
    <row r="74" spans="1:13" s="5" customFormat="1" ht="15" x14ac:dyDescent="0.25">
      <c r="A74" s="16" t="s">
        <v>79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f t="shared" si="7"/>
        <v>0</v>
      </c>
      <c r="H74" s="4"/>
      <c r="I74" s="4"/>
      <c r="J74" s="4"/>
      <c r="K74" s="4"/>
      <c r="L74" s="4"/>
      <c r="M74" s="4"/>
    </row>
    <row r="75" spans="1:13" s="5" customFormat="1" ht="15" x14ac:dyDescent="0.25">
      <c r="A75" s="24" t="s">
        <v>80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f t="shared" si="7"/>
        <v>0</v>
      </c>
      <c r="H75" s="4"/>
      <c r="I75" s="4"/>
      <c r="J75" s="4"/>
      <c r="K75" s="4"/>
      <c r="L75" s="4"/>
      <c r="M75" s="4"/>
    </row>
    <row r="76" spans="1:13" s="5" customFormat="1" ht="15" x14ac:dyDescent="0.25">
      <c r="A76" s="26" t="s">
        <v>81</v>
      </c>
      <c r="B76" s="27">
        <f t="shared" ref="B76:G76" si="8">SUM(B4+B12+B22+B32+B42+B52+B56+B64+B68)</f>
        <v>1157226773.7400002</v>
      </c>
      <c r="C76" s="27">
        <f t="shared" si="8"/>
        <v>140577960.5</v>
      </c>
      <c r="D76" s="27">
        <f t="shared" si="8"/>
        <v>1297804734.24</v>
      </c>
      <c r="E76" s="27">
        <f t="shared" si="8"/>
        <v>716412788.71000004</v>
      </c>
      <c r="F76" s="27">
        <f t="shared" si="8"/>
        <v>714449697.09000003</v>
      </c>
      <c r="G76" s="27">
        <f t="shared" si="8"/>
        <v>581391945.52999985</v>
      </c>
      <c r="H76" s="4"/>
      <c r="I76" s="4"/>
      <c r="J76" s="4"/>
      <c r="K76" s="4"/>
      <c r="L76" s="4"/>
      <c r="M76" s="4"/>
    </row>
    <row r="77" spans="1:13" ht="12.75" x14ac:dyDescent="0.2">
      <c r="A77" s="28"/>
      <c r="B77" s="29">
        <f>B76-[1]CA!B60</f>
        <v>0</v>
      </c>
      <c r="C77" s="29">
        <f>C76-[1]CA!C60</f>
        <v>0</v>
      </c>
      <c r="D77" s="29">
        <f>D76-[1]CA!D60</f>
        <v>0</v>
      </c>
      <c r="E77" s="29">
        <f>E76-[1]CA!E60</f>
        <v>0</v>
      </c>
      <c r="F77" s="29">
        <f>+F76-[1]CA!F60</f>
        <v>0</v>
      </c>
      <c r="G77" s="29">
        <f>+G76-[1]CA!G60</f>
        <v>0</v>
      </c>
      <c r="I77" s="28"/>
      <c r="J77" s="28"/>
      <c r="K77" s="28"/>
      <c r="L77" s="28"/>
      <c r="M77" s="28"/>
    </row>
    <row r="78" spans="1:13" x14ac:dyDescent="0.2">
      <c r="A78" s="28" t="s">
        <v>82</v>
      </c>
      <c r="B78" s="28"/>
      <c r="C78" s="28"/>
      <c r="D78" s="28"/>
      <c r="E78" s="28"/>
      <c r="F78" s="28"/>
      <c r="G78" s="28"/>
      <c r="I78" s="28"/>
      <c r="J78" s="28"/>
      <c r="K78" s="28"/>
      <c r="L78" s="28"/>
      <c r="M78" s="28"/>
    </row>
    <row r="79" spans="1:13" x14ac:dyDescent="0.2">
      <c r="A79" s="28"/>
      <c r="B79" s="28"/>
      <c r="C79" s="28"/>
      <c r="D79" s="28"/>
      <c r="E79" s="28"/>
      <c r="F79" s="28"/>
      <c r="G79" s="28"/>
      <c r="I79" s="28"/>
      <c r="J79" s="28"/>
      <c r="K79" s="28"/>
      <c r="L79" s="28"/>
      <c r="M79" s="28"/>
    </row>
    <row r="80" spans="1:13" x14ac:dyDescent="0.2">
      <c r="A80" s="28"/>
      <c r="B80" s="28"/>
      <c r="C80" s="28"/>
      <c r="D80" s="28"/>
      <c r="E80" s="28"/>
      <c r="F80" s="28"/>
      <c r="G80" s="28"/>
      <c r="I80" s="28"/>
      <c r="J80" s="28"/>
      <c r="K80" s="28"/>
      <c r="L80" s="28"/>
      <c r="M80" s="28"/>
    </row>
    <row r="81" spans="1:13" x14ac:dyDescent="0.2">
      <c r="A81" s="28"/>
      <c r="B81" s="28"/>
      <c r="C81" s="28"/>
      <c r="D81" s="28"/>
      <c r="E81" s="28"/>
      <c r="F81" s="28"/>
      <c r="G81" s="28"/>
      <c r="I81" s="28"/>
      <c r="J81" s="28"/>
      <c r="K81" s="28"/>
      <c r="L81" s="28"/>
      <c r="M81" s="28"/>
    </row>
    <row r="82" spans="1:13" x14ac:dyDescent="0.2">
      <c r="A82" s="28"/>
      <c r="B82" s="28"/>
      <c r="C82" s="28"/>
      <c r="D82" s="28"/>
      <c r="E82" s="28"/>
      <c r="F82" s="28"/>
      <c r="G82" s="28"/>
      <c r="I82" s="28"/>
      <c r="J82" s="28"/>
      <c r="K82" s="28"/>
      <c r="L82" s="28"/>
      <c r="M82" s="28"/>
    </row>
    <row r="83" spans="1:13" x14ac:dyDescent="0.2">
      <c r="A83" s="28"/>
      <c r="B83" s="28"/>
      <c r="C83" s="28"/>
      <c r="D83" s="28"/>
      <c r="E83" s="28"/>
      <c r="F83" s="28"/>
      <c r="G83" s="28"/>
      <c r="I83" s="28"/>
      <c r="J83" s="28"/>
      <c r="K83" s="28"/>
      <c r="L83" s="28"/>
      <c r="M83" s="28"/>
    </row>
    <row r="84" spans="1:13" x14ac:dyDescent="0.2">
      <c r="A84" s="28"/>
      <c r="B84" s="28"/>
      <c r="C84" s="28"/>
      <c r="D84" s="28"/>
      <c r="E84" s="28"/>
      <c r="F84" s="28"/>
      <c r="G84" s="28"/>
      <c r="I84" s="28"/>
      <c r="J84" s="28"/>
      <c r="K84" s="28"/>
      <c r="L84" s="28"/>
      <c r="M84" s="28"/>
    </row>
    <row r="85" spans="1:13" x14ac:dyDescent="0.2">
      <c r="A85" s="31"/>
      <c r="B85" s="32"/>
      <c r="C85" s="33"/>
      <c r="D85" s="33"/>
      <c r="E85" s="31"/>
      <c r="F85" s="31"/>
      <c r="G85" s="31"/>
      <c r="I85" s="28"/>
      <c r="J85" s="28"/>
      <c r="K85" s="28"/>
      <c r="L85" s="28"/>
      <c r="M85" s="28"/>
    </row>
    <row r="86" spans="1:13" x14ac:dyDescent="0.2">
      <c r="A86" s="34" t="s">
        <v>83</v>
      </c>
      <c r="B86" s="34"/>
      <c r="C86" s="33"/>
      <c r="D86" s="33"/>
      <c r="E86" s="35" t="s">
        <v>84</v>
      </c>
      <c r="F86" s="35"/>
      <c r="G86" s="35"/>
      <c r="I86" s="28"/>
      <c r="J86" s="28"/>
      <c r="K86" s="28"/>
      <c r="L86" s="28"/>
      <c r="M86" s="28"/>
    </row>
    <row r="87" spans="1:13" x14ac:dyDescent="0.2">
      <c r="A87" s="34" t="s">
        <v>85</v>
      </c>
      <c r="B87" s="34"/>
      <c r="C87" s="33"/>
      <c r="D87" s="33"/>
      <c r="E87" s="35" t="s">
        <v>86</v>
      </c>
      <c r="F87" s="35"/>
      <c r="G87" s="35"/>
      <c r="I87" s="28"/>
      <c r="J87" s="28"/>
      <c r="K87" s="28"/>
      <c r="L87" s="28"/>
      <c r="M87" s="28"/>
    </row>
    <row r="88" spans="1:13" x14ac:dyDescent="0.2">
      <c r="A88" s="28"/>
      <c r="B88" s="28"/>
      <c r="C88" s="28"/>
      <c r="D88" s="28"/>
      <c r="E88" s="28"/>
      <c r="F88" s="28"/>
      <c r="G88" s="28"/>
      <c r="I88" s="28"/>
      <c r="J88" s="28"/>
      <c r="K88" s="28"/>
      <c r="L88" s="28"/>
      <c r="M88" s="28"/>
    </row>
  </sheetData>
  <mergeCells count="4">
    <mergeCell ref="A1:G1"/>
    <mergeCell ref="G2:G3"/>
    <mergeCell ref="E86:G86"/>
    <mergeCell ref="E87:G87"/>
  </mergeCells>
  <pageMargins left="0.70866141732283472" right="0.31496062992125984" top="0.74803149606299213" bottom="0.35433070866141736" header="0.31496062992125984" footer="0.31496062992125984"/>
  <pageSetup scale="75" fitToHeight="2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EAEPCOG</vt:lpstr>
      <vt:lpstr>EAEPCOG!Área_de_impresión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2025-10-31T14:45:46Z</dcterms:created>
  <dcterms:modified xsi:type="dcterms:W3CDTF">2025-10-31T16:03:50Z</dcterms:modified>
</cp:coreProperties>
</file>