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56631259-52F9-4032-9069-236901CC6BE6}" xr6:coauthVersionLast="36" xr6:coauthVersionMax="36" xr10:uidLastSave="{00000000-0000-0000-0000-000000000000}"/>
  <bookViews>
    <workbookView xWindow="0" yWindow="0" windowWidth="28800" windowHeight="11325" xr2:uid="{9E5958BD-E1EB-4002-A2C5-A575131697F9}"/>
  </bookViews>
  <sheets>
    <sheet name="EAEPCO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C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D33" i="1" s="1"/>
  <c r="G33" i="1" s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F78" i="1" s="1"/>
  <c r="E5" i="1"/>
  <c r="B5" i="1"/>
  <c r="D5" i="1" s="1"/>
  <c r="C77" i="1" l="1"/>
  <c r="C78" i="1" s="1"/>
  <c r="E77" i="1"/>
  <c r="E78" i="1" s="1"/>
  <c r="D77" i="1"/>
  <c r="D78" i="1" s="1"/>
  <c r="G5" i="1"/>
  <c r="G77" i="1" s="1"/>
  <c r="G78" i="1" s="1"/>
  <c r="B77" i="1"/>
  <c r="B78" i="1" s="1"/>
</calcChain>
</file>

<file path=xl/sharedStrings.xml><?xml version="1.0" encoding="utf-8"?>
<sst xmlns="http://schemas.openxmlformats.org/spreadsheetml/2006/main" count="85" uniqueCount="85">
  <si>
    <t>SISTEMA AVANZADO DE BACHILLERATO Y EDUCACION SUPERIOR EN EL ESTADO DE GTO.
Estado Analítico del Ejercicio del Presupuesto de Egresos
Clasificación por Objeto del Gasto (Capítulo y Concepto)
Del 1 de Enero al 30 de Junio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</si>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</sst>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/>
    </xf>
    <xf numFmtId="4" fontId="2" fillId="3" borderId="5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Alignment="1">
      <alignment horizontal="left" indent="2"/>
    </xf>
    <xf numFmtId="4" fontId="3" fillId="3" borderId="11" xfId="0" applyNumberFormat="1" applyFont="1" applyFill="1" applyBorder="1" applyProtection="1">
      <protection locked="0"/>
    </xf>
    <xf numFmtId="4" fontId="3" fillId="3" borderId="11" xfId="2" applyNumberFormat="1" applyFont="1" applyFill="1" applyBorder="1" applyProtection="1">
      <protection locked="0"/>
    </xf>
    <xf numFmtId="4" fontId="2" fillId="3" borderId="11" xfId="0" applyNumberFormat="1" applyFont="1" applyFill="1" applyBorder="1" applyProtection="1">
      <protection locked="0"/>
    </xf>
    <xf numFmtId="0" fontId="3" fillId="3" borderId="12" xfId="0" applyFont="1" applyFill="1" applyBorder="1" applyAlignment="1">
      <alignment horizontal="left" indent="2"/>
    </xf>
    <xf numFmtId="4" fontId="3" fillId="3" borderId="8" xfId="0" applyNumberFormat="1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 indent="2"/>
      <protection locked="0"/>
    </xf>
    <xf numFmtId="4" fontId="2" fillId="3" borderId="8" xfId="0" applyNumberFormat="1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164" fontId="5" fillId="3" borderId="0" xfId="0" applyNumberFormat="1" applyFont="1" applyFill="1"/>
    <xf numFmtId="0" fontId="4" fillId="0" borderId="0" xfId="0" applyFont="1" applyProtection="1">
      <protection locked="0"/>
    </xf>
  </cellXfs>
  <cellStyles count="3">
    <cellStyle name="Normal" xfId="0" builtinId="0"/>
    <cellStyle name="Normal 2 31" xfId="2" xr:uid="{F3EFAF03-5AA5-4A2C-917D-7CC8DCB7FF1E}"/>
    <cellStyle name="Normal 3" xfId="1" xr:uid="{EA06FC92-67D4-4459-AD48-273D8F8C5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ESTADOS%20FINANCIEROS%20Y%20PRESUPUESTALES%202do%20TRIMESTRE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0">
          <cell r="B60">
            <v>1157226773.74</v>
          </cell>
          <cell r="C60">
            <v>140577587.88999999</v>
          </cell>
          <cell r="D60">
            <v>1297804361.6300001</v>
          </cell>
          <cell r="E60">
            <v>465568736.72000003</v>
          </cell>
          <cell r="F60">
            <v>463898695.75</v>
          </cell>
          <cell r="G60">
            <v>832235624.91000009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CF60-C827-4AB9-BF6B-C788144A2A08}">
  <sheetPr>
    <tabColor theme="4" tint="0.79998168889431442"/>
  </sheetPr>
  <dimension ref="A1:M79"/>
  <sheetViews>
    <sheetView tabSelected="1" zoomScale="120" zoomScaleNormal="120" zoomScaleSheetLayoutView="95" workbookViewId="0">
      <selection activeCell="A98" sqref="A98"/>
    </sheetView>
  </sheetViews>
  <sheetFormatPr baseColWidth="10" defaultColWidth="10.28515625" defaultRowHeight="11.25" x14ac:dyDescent="0.2"/>
  <cols>
    <col min="1" max="1" width="53.85546875" style="27" customWidth="1"/>
    <col min="2" max="2" width="15.7109375" style="27" customWidth="1"/>
    <col min="3" max="3" width="17" style="27" customWidth="1"/>
    <col min="4" max="7" width="15.7109375" style="27" customWidth="1"/>
    <col min="8" max="16384" width="10.28515625" style="27"/>
  </cols>
  <sheetData>
    <row r="1" spans="1:13" s="3" customFormat="1" ht="4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13" s="3" customFormat="1" ht="15" x14ac:dyDescent="0.25">
      <c r="A2" s="4"/>
      <c r="B2" s="5" t="s">
        <v>1</v>
      </c>
      <c r="C2" s="6"/>
      <c r="D2" s="6"/>
      <c r="E2" s="6"/>
      <c r="F2" s="7"/>
      <c r="G2" s="8" t="s">
        <v>2</v>
      </c>
    </row>
    <row r="3" spans="1:13" s="3" customFormat="1" ht="24.95" customHeight="1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/>
    </row>
    <row r="4" spans="1:13" s="3" customFormat="1" ht="15" x14ac:dyDescent="0.25">
      <c r="A4" s="12"/>
      <c r="B4" s="13">
        <v>1</v>
      </c>
      <c r="C4" s="13">
        <v>2</v>
      </c>
      <c r="D4" s="13" t="s">
        <v>9</v>
      </c>
      <c r="E4" s="13">
        <v>4</v>
      </c>
      <c r="F4" s="13">
        <v>5</v>
      </c>
      <c r="G4" s="13" t="s">
        <v>10</v>
      </c>
    </row>
    <row r="5" spans="1:13" s="3" customFormat="1" ht="15" x14ac:dyDescent="0.25">
      <c r="A5" s="14" t="s">
        <v>11</v>
      </c>
      <c r="B5" s="15">
        <f>SUM(B6:B12)</f>
        <v>937170775.11000001</v>
      </c>
      <c r="C5" s="15">
        <v>0</v>
      </c>
      <c r="D5" s="15">
        <f>+B5+C5</f>
        <v>937170775.11000001</v>
      </c>
      <c r="E5" s="15">
        <f>SUM(E6:E12)</f>
        <v>401144901.10999995</v>
      </c>
      <c r="F5" s="15">
        <f>SUM(F6:F12)</f>
        <v>401145066.54999995</v>
      </c>
      <c r="G5" s="15">
        <f>D5-E5</f>
        <v>536025874.00000006</v>
      </c>
      <c r="H5" s="16"/>
      <c r="I5" s="16"/>
      <c r="J5" s="16"/>
      <c r="K5" s="16"/>
      <c r="L5" s="16"/>
      <c r="M5" s="16"/>
    </row>
    <row r="6" spans="1:13" s="3" customFormat="1" ht="15" x14ac:dyDescent="0.25">
      <c r="A6" s="17" t="s">
        <v>12</v>
      </c>
      <c r="B6" s="18">
        <v>586902924</v>
      </c>
      <c r="C6" s="19">
        <v>13842058</v>
      </c>
      <c r="D6" s="18">
        <f>+B6+C6</f>
        <v>600744982</v>
      </c>
      <c r="E6" s="19">
        <v>289553790.10000002</v>
      </c>
      <c r="F6" s="19">
        <v>289553955.54000002</v>
      </c>
      <c r="G6" s="18">
        <f t="shared" ref="G6:G69" si="0">D6-E6</f>
        <v>311191191.89999998</v>
      </c>
      <c r="H6" s="16"/>
      <c r="I6" s="16"/>
      <c r="J6" s="16"/>
      <c r="K6" s="16"/>
      <c r="L6" s="16"/>
      <c r="M6" s="16"/>
    </row>
    <row r="7" spans="1:13" s="3" customFormat="1" ht="15" x14ac:dyDescent="0.25">
      <c r="A7" s="17" t="s">
        <v>13</v>
      </c>
      <c r="B7" s="18">
        <v>360000</v>
      </c>
      <c r="C7" s="19">
        <v>0</v>
      </c>
      <c r="D7" s="18">
        <f t="shared" ref="D7:D12" si="1">+B7+C7</f>
        <v>360000</v>
      </c>
      <c r="E7" s="19">
        <v>0</v>
      </c>
      <c r="F7" s="19">
        <v>0</v>
      </c>
      <c r="G7" s="18">
        <f t="shared" si="0"/>
        <v>360000</v>
      </c>
      <c r="H7" s="16"/>
      <c r="I7" s="16"/>
      <c r="J7" s="16"/>
      <c r="K7" s="16"/>
      <c r="L7" s="16"/>
      <c r="M7" s="16"/>
    </row>
    <row r="8" spans="1:13" s="3" customFormat="1" ht="15" x14ac:dyDescent="0.25">
      <c r="A8" s="17" t="s">
        <v>14</v>
      </c>
      <c r="B8" s="18">
        <v>77999579.739999995</v>
      </c>
      <c r="C8" s="19">
        <v>2322084.79</v>
      </c>
      <c r="D8" s="18">
        <f t="shared" si="1"/>
        <v>80321664.530000001</v>
      </c>
      <c r="E8" s="19">
        <v>884872.84</v>
      </c>
      <c r="F8" s="19">
        <v>884872.84</v>
      </c>
      <c r="G8" s="18">
        <f t="shared" si="0"/>
        <v>79436791.689999998</v>
      </c>
      <c r="H8" s="16"/>
      <c r="I8" s="16"/>
      <c r="J8" s="16"/>
      <c r="K8" s="16"/>
      <c r="L8" s="16"/>
      <c r="M8" s="16"/>
    </row>
    <row r="9" spans="1:13" s="3" customFormat="1" ht="15" x14ac:dyDescent="0.25">
      <c r="A9" s="17" t="s">
        <v>15</v>
      </c>
      <c r="B9" s="18">
        <v>159016908.03999999</v>
      </c>
      <c r="C9" s="19">
        <v>7890543.5599999996</v>
      </c>
      <c r="D9" s="18">
        <f t="shared" si="1"/>
        <v>166907451.59999999</v>
      </c>
      <c r="E9" s="19">
        <v>74311024.019999996</v>
      </c>
      <c r="F9" s="19">
        <v>74311024.019999996</v>
      </c>
      <c r="G9" s="18">
        <f t="shared" si="0"/>
        <v>92596427.579999998</v>
      </c>
      <c r="H9" s="16"/>
      <c r="I9" s="16"/>
      <c r="J9" s="16"/>
      <c r="K9" s="16"/>
      <c r="L9" s="16"/>
      <c r="M9" s="16"/>
    </row>
    <row r="10" spans="1:13" s="3" customFormat="1" ht="15" x14ac:dyDescent="0.25">
      <c r="A10" s="17" t="s">
        <v>16</v>
      </c>
      <c r="B10" s="18">
        <v>87252142.870000005</v>
      </c>
      <c r="C10" s="19">
        <v>1584534.11</v>
      </c>
      <c r="D10" s="18">
        <f t="shared" si="1"/>
        <v>88836676.980000004</v>
      </c>
      <c r="E10" s="19">
        <v>36395214.149999999</v>
      </c>
      <c r="F10" s="19">
        <v>36395214.149999999</v>
      </c>
      <c r="G10" s="18">
        <f t="shared" si="0"/>
        <v>52441462.830000006</v>
      </c>
      <c r="H10" s="16"/>
      <c r="I10" s="16"/>
      <c r="J10" s="16"/>
      <c r="K10" s="16"/>
      <c r="L10" s="16"/>
      <c r="M10" s="16"/>
    </row>
    <row r="11" spans="1:13" s="3" customFormat="1" ht="15" x14ac:dyDescent="0.25">
      <c r="A11" s="17" t="s">
        <v>17</v>
      </c>
      <c r="B11" s="18">
        <v>25639220.460000001</v>
      </c>
      <c r="C11" s="19">
        <v>-25639220.460000001</v>
      </c>
      <c r="D11" s="18">
        <f t="shared" si="1"/>
        <v>0</v>
      </c>
      <c r="E11" s="19">
        <v>0</v>
      </c>
      <c r="F11" s="19">
        <v>0</v>
      </c>
      <c r="G11" s="18">
        <f t="shared" si="0"/>
        <v>0</v>
      </c>
      <c r="H11" s="16"/>
      <c r="I11" s="16"/>
      <c r="J11" s="16"/>
      <c r="K11" s="16"/>
      <c r="L11" s="16"/>
      <c r="M11" s="16"/>
    </row>
    <row r="12" spans="1:13" s="3" customFormat="1" ht="15" x14ac:dyDescent="0.25">
      <c r="A12" s="17" t="s">
        <v>18</v>
      </c>
      <c r="B12" s="18">
        <v>0</v>
      </c>
      <c r="C12" s="19">
        <v>0</v>
      </c>
      <c r="D12" s="18">
        <f t="shared" si="1"/>
        <v>0</v>
      </c>
      <c r="E12" s="19">
        <v>0</v>
      </c>
      <c r="F12" s="19">
        <v>0</v>
      </c>
      <c r="G12" s="18">
        <f t="shared" si="0"/>
        <v>0</v>
      </c>
      <c r="H12" s="16"/>
      <c r="I12" s="16"/>
      <c r="J12" s="16"/>
      <c r="K12" s="16"/>
      <c r="L12" s="16"/>
      <c r="M12" s="16"/>
    </row>
    <row r="13" spans="1:13" s="3" customFormat="1" ht="15" x14ac:dyDescent="0.25">
      <c r="A13" s="14" t="s">
        <v>19</v>
      </c>
      <c r="B13" s="20">
        <f>SUM(B14:B22)</f>
        <v>26820490.82</v>
      </c>
      <c r="C13" s="20">
        <f>SUM(C14:C22)</f>
        <v>3325173.17</v>
      </c>
      <c r="D13" s="20">
        <f>+B13+C13</f>
        <v>30145663.990000002</v>
      </c>
      <c r="E13" s="20">
        <f>SUM(E14:E22)</f>
        <v>2702516.5</v>
      </c>
      <c r="F13" s="20">
        <f>SUM(F14:F22)</f>
        <v>2702516.5</v>
      </c>
      <c r="G13" s="20">
        <f t="shared" si="0"/>
        <v>27443147.490000002</v>
      </c>
      <c r="H13" s="16"/>
      <c r="I13" s="16"/>
      <c r="J13" s="16"/>
      <c r="K13" s="16"/>
      <c r="L13" s="16"/>
      <c r="M13" s="16"/>
    </row>
    <row r="14" spans="1:13" s="3" customFormat="1" ht="15" x14ac:dyDescent="0.25">
      <c r="A14" s="17" t="s">
        <v>20</v>
      </c>
      <c r="B14" s="18">
        <v>4216070.17</v>
      </c>
      <c r="C14" s="19">
        <v>1603037.76</v>
      </c>
      <c r="D14" s="18">
        <f>+B14+C14</f>
        <v>5819107.9299999997</v>
      </c>
      <c r="E14" s="19">
        <v>94908.89</v>
      </c>
      <c r="F14" s="19">
        <v>94908.89</v>
      </c>
      <c r="G14" s="18">
        <f t="shared" si="0"/>
        <v>5724199.04</v>
      </c>
      <c r="H14" s="16"/>
      <c r="I14" s="16"/>
      <c r="J14" s="16"/>
      <c r="K14" s="16"/>
      <c r="L14" s="16"/>
      <c r="M14" s="16"/>
    </row>
    <row r="15" spans="1:13" s="3" customFormat="1" ht="15" x14ac:dyDescent="0.25">
      <c r="A15" s="17" t="s">
        <v>21</v>
      </c>
      <c r="B15" s="18">
        <v>4735103.58</v>
      </c>
      <c r="C15" s="19">
        <v>-413729</v>
      </c>
      <c r="D15" s="18">
        <f t="shared" ref="D15:D22" si="2">+B15+C15</f>
        <v>4321374.58</v>
      </c>
      <c r="E15" s="19">
        <v>614026.21</v>
      </c>
      <c r="F15" s="19">
        <v>614026.21</v>
      </c>
      <c r="G15" s="18">
        <f t="shared" si="0"/>
        <v>3707348.37</v>
      </c>
      <c r="H15" s="16"/>
      <c r="I15" s="16"/>
      <c r="J15" s="16"/>
      <c r="K15" s="16"/>
      <c r="L15" s="16"/>
      <c r="M15" s="16"/>
    </row>
    <row r="16" spans="1:13" s="3" customFormat="1" ht="15" x14ac:dyDescent="0.25">
      <c r="A16" s="17" t="s">
        <v>22</v>
      </c>
      <c r="B16" s="18">
        <v>892000</v>
      </c>
      <c r="C16" s="19">
        <v>25005</v>
      </c>
      <c r="D16" s="18">
        <f t="shared" si="2"/>
        <v>917005</v>
      </c>
      <c r="E16" s="19">
        <v>499.98</v>
      </c>
      <c r="F16" s="19">
        <v>499.98</v>
      </c>
      <c r="G16" s="18">
        <f t="shared" si="0"/>
        <v>916505.02</v>
      </c>
      <c r="H16" s="16"/>
      <c r="I16" s="16"/>
      <c r="J16" s="16"/>
      <c r="K16" s="16"/>
      <c r="L16" s="16"/>
      <c r="M16" s="16"/>
    </row>
    <row r="17" spans="1:13" s="3" customFormat="1" ht="15" x14ac:dyDescent="0.25">
      <c r="A17" s="17" t="s">
        <v>23</v>
      </c>
      <c r="B17" s="18">
        <v>2304850</v>
      </c>
      <c r="C17" s="19">
        <v>695592.39</v>
      </c>
      <c r="D17" s="18">
        <f t="shared" si="2"/>
        <v>3000442.39</v>
      </c>
      <c r="E17" s="19">
        <v>94662.11</v>
      </c>
      <c r="F17" s="19">
        <v>94662.11</v>
      </c>
      <c r="G17" s="18">
        <f t="shared" si="0"/>
        <v>2905780.2800000003</v>
      </c>
      <c r="H17" s="16"/>
      <c r="I17" s="16"/>
      <c r="J17" s="16"/>
      <c r="K17" s="16"/>
      <c r="L17" s="16"/>
      <c r="M17" s="16"/>
    </row>
    <row r="18" spans="1:13" s="3" customFormat="1" ht="15" x14ac:dyDescent="0.25">
      <c r="A18" s="17" t="s">
        <v>24</v>
      </c>
      <c r="B18" s="18">
        <v>1962702.2</v>
      </c>
      <c r="C18" s="19">
        <v>177069.85</v>
      </c>
      <c r="D18" s="18">
        <f t="shared" si="2"/>
        <v>2139772.0499999998</v>
      </c>
      <c r="E18" s="19">
        <v>94434.04</v>
      </c>
      <c r="F18" s="19">
        <v>94434.04</v>
      </c>
      <c r="G18" s="18">
        <f t="shared" si="0"/>
        <v>2045338.0099999998</v>
      </c>
      <c r="H18" s="16"/>
      <c r="I18" s="16"/>
      <c r="J18" s="16"/>
      <c r="K18" s="16"/>
      <c r="L18" s="16"/>
      <c r="M18" s="16"/>
    </row>
    <row r="19" spans="1:13" s="3" customFormat="1" ht="15" x14ac:dyDescent="0.25">
      <c r="A19" s="17" t="s">
        <v>25</v>
      </c>
      <c r="B19" s="18">
        <v>4451412.6500000004</v>
      </c>
      <c r="C19" s="19">
        <v>0</v>
      </c>
      <c r="D19" s="18">
        <f t="shared" si="2"/>
        <v>4451412.6500000004</v>
      </c>
      <c r="E19" s="19">
        <v>1341050.1200000001</v>
      </c>
      <c r="F19" s="19">
        <v>1341050.1200000001</v>
      </c>
      <c r="G19" s="18">
        <f t="shared" si="0"/>
        <v>3110362.5300000003</v>
      </c>
      <c r="H19" s="16"/>
      <c r="I19" s="16"/>
      <c r="J19" s="16"/>
      <c r="K19" s="16"/>
      <c r="L19" s="16"/>
      <c r="M19" s="16"/>
    </row>
    <row r="20" spans="1:13" s="3" customFormat="1" ht="15" x14ac:dyDescent="0.25">
      <c r="A20" s="17" t="s">
        <v>26</v>
      </c>
      <c r="B20" s="18">
        <v>5519300</v>
      </c>
      <c r="C20" s="19">
        <v>717932.01</v>
      </c>
      <c r="D20" s="18">
        <f t="shared" si="2"/>
        <v>6237232.0099999998</v>
      </c>
      <c r="E20" s="19">
        <v>255171.87</v>
      </c>
      <c r="F20" s="19">
        <v>255171.87</v>
      </c>
      <c r="G20" s="18">
        <f t="shared" si="0"/>
        <v>5982060.1399999997</v>
      </c>
      <c r="H20" s="16"/>
      <c r="I20" s="16"/>
      <c r="J20" s="16"/>
      <c r="K20" s="16"/>
      <c r="L20" s="16"/>
      <c r="M20" s="16"/>
    </row>
    <row r="21" spans="1:13" s="3" customFormat="1" ht="15" x14ac:dyDescent="0.25">
      <c r="A21" s="17" t="s">
        <v>27</v>
      </c>
      <c r="B21" s="18">
        <v>0</v>
      </c>
      <c r="C21" s="19">
        <v>0</v>
      </c>
      <c r="D21" s="18">
        <f t="shared" si="2"/>
        <v>0</v>
      </c>
      <c r="E21" s="19">
        <v>0</v>
      </c>
      <c r="F21" s="19">
        <v>0</v>
      </c>
      <c r="G21" s="18">
        <f t="shared" si="0"/>
        <v>0</v>
      </c>
      <c r="H21" s="16"/>
      <c r="I21" s="16"/>
      <c r="J21" s="16"/>
      <c r="K21" s="16"/>
      <c r="L21" s="16"/>
      <c r="M21" s="16"/>
    </row>
    <row r="22" spans="1:13" s="3" customFormat="1" ht="15" x14ac:dyDescent="0.25">
      <c r="A22" s="17" t="s">
        <v>28</v>
      </c>
      <c r="B22" s="18">
        <v>2739052.22</v>
      </c>
      <c r="C22" s="19">
        <v>520265.16</v>
      </c>
      <c r="D22" s="18">
        <f t="shared" si="2"/>
        <v>3259317.3800000004</v>
      </c>
      <c r="E22" s="19">
        <v>207763.28</v>
      </c>
      <c r="F22" s="19">
        <v>207763.28</v>
      </c>
      <c r="G22" s="18">
        <f t="shared" si="0"/>
        <v>3051554.1000000006</v>
      </c>
      <c r="H22" s="16"/>
      <c r="I22" s="16"/>
      <c r="J22" s="16"/>
      <c r="K22" s="16"/>
      <c r="L22" s="16"/>
      <c r="M22" s="16"/>
    </row>
    <row r="23" spans="1:13" s="3" customFormat="1" ht="15" x14ac:dyDescent="0.25">
      <c r="A23" s="14" t="s">
        <v>29</v>
      </c>
      <c r="B23" s="20">
        <v>151645741.41</v>
      </c>
      <c r="C23" s="20">
        <f>SUM(C24:C32)</f>
        <v>66503657.399999999</v>
      </c>
      <c r="D23" s="20">
        <f>+B23+C23</f>
        <v>218149398.81</v>
      </c>
      <c r="E23" s="20">
        <f>SUM(E24:E32)</f>
        <v>43746144.340000004</v>
      </c>
      <c r="F23" s="20">
        <f>SUM(F24:F32)</f>
        <v>42075937.93</v>
      </c>
      <c r="G23" s="20">
        <f t="shared" si="0"/>
        <v>174403254.47</v>
      </c>
      <c r="H23" s="16"/>
      <c r="I23" s="16"/>
      <c r="J23" s="16"/>
      <c r="K23" s="16"/>
      <c r="L23" s="16"/>
      <c r="M23" s="16"/>
    </row>
    <row r="24" spans="1:13" s="3" customFormat="1" ht="15" x14ac:dyDescent="0.25">
      <c r="A24" s="17" t="s">
        <v>30</v>
      </c>
      <c r="B24" s="18">
        <v>10973567.029999999</v>
      </c>
      <c r="C24" s="19">
        <v>4242556.3</v>
      </c>
      <c r="D24" s="18">
        <f>+B24+C24</f>
        <v>15216123.329999998</v>
      </c>
      <c r="E24" s="19">
        <v>3233042.83</v>
      </c>
      <c r="F24" s="19">
        <v>3233042.83</v>
      </c>
      <c r="G24" s="18">
        <f t="shared" si="0"/>
        <v>11983080.499999998</v>
      </c>
      <c r="H24" s="16"/>
      <c r="I24" s="16"/>
      <c r="J24" s="16"/>
      <c r="K24" s="16"/>
      <c r="L24" s="16"/>
      <c r="M24" s="16"/>
    </row>
    <row r="25" spans="1:13" s="3" customFormat="1" ht="15" x14ac:dyDescent="0.25">
      <c r="A25" s="17" t="s">
        <v>31</v>
      </c>
      <c r="B25" s="18">
        <v>20472841.210000001</v>
      </c>
      <c r="C25" s="19">
        <v>1526641.11</v>
      </c>
      <c r="D25" s="18">
        <f t="shared" ref="D25:D32" si="3">+B25+C25</f>
        <v>21999482.32</v>
      </c>
      <c r="E25" s="19">
        <v>4152770.06</v>
      </c>
      <c r="F25" s="19">
        <v>3676135.66</v>
      </c>
      <c r="G25" s="18">
        <f t="shared" si="0"/>
        <v>17846712.260000002</v>
      </c>
      <c r="H25" s="16"/>
      <c r="I25" s="16"/>
      <c r="J25" s="16"/>
      <c r="K25" s="16"/>
      <c r="L25" s="16"/>
      <c r="M25" s="16"/>
    </row>
    <row r="26" spans="1:13" s="3" customFormat="1" ht="15" x14ac:dyDescent="0.25">
      <c r="A26" s="17" t="s">
        <v>32</v>
      </c>
      <c r="B26" s="18">
        <v>41608669.130000003</v>
      </c>
      <c r="C26" s="19">
        <v>12941612.220000001</v>
      </c>
      <c r="D26" s="18">
        <f t="shared" si="3"/>
        <v>54550281.350000001</v>
      </c>
      <c r="E26" s="19">
        <v>6648745.9199999999</v>
      </c>
      <c r="F26" s="19">
        <v>6037545.9199999999</v>
      </c>
      <c r="G26" s="18">
        <f t="shared" si="0"/>
        <v>47901535.43</v>
      </c>
      <c r="H26" s="16"/>
      <c r="I26" s="16"/>
      <c r="J26" s="16"/>
      <c r="K26" s="16"/>
      <c r="L26" s="16"/>
      <c r="M26" s="16"/>
    </row>
    <row r="27" spans="1:13" s="3" customFormat="1" ht="15" x14ac:dyDescent="0.25">
      <c r="A27" s="17" t="s">
        <v>33</v>
      </c>
      <c r="B27" s="18">
        <v>5780905</v>
      </c>
      <c r="C27" s="19">
        <v>900000</v>
      </c>
      <c r="D27" s="18">
        <f t="shared" si="3"/>
        <v>6680905</v>
      </c>
      <c r="E27" s="19">
        <v>1758719.6</v>
      </c>
      <c r="F27" s="19">
        <v>1758719.6</v>
      </c>
      <c r="G27" s="18">
        <f t="shared" si="0"/>
        <v>4922185.4000000004</v>
      </c>
      <c r="H27" s="16"/>
      <c r="I27" s="16"/>
      <c r="J27" s="16"/>
      <c r="K27" s="16"/>
      <c r="L27" s="16"/>
      <c r="M27" s="16"/>
    </row>
    <row r="28" spans="1:13" s="3" customFormat="1" ht="15" x14ac:dyDescent="0.25">
      <c r="A28" s="17" t="s">
        <v>34</v>
      </c>
      <c r="B28" s="18">
        <v>27573299.23</v>
      </c>
      <c r="C28" s="19">
        <v>43582505.659999996</v>
      </c>
      <c r="D28" s="18">
        <f t="shared" si="3"/>
        <v>71155804.890000001</v>
      </c>
      <c r="E28" s="19">
        <v>9906256.6600000001</v>
      </c>
      <c r="F28" s="19">
        <v>9828944.6500000004</v>
      </c>
      <c r="G28" s="18">
        <f t="shared" si="0"/>
        <v>61249548.230000004</v>
      </c>
      <c r="H28" s="16"/>
      <c r="I28" s="16"/>
      <c r="J28" s="16"/>
      <c r="K28" s="16"/>
      <c r="L28" s="16"/>
      <c r="M28" s="16"/>
    </row>
    <row r="29" spans="1:13" s="3" customFormat="1" ht="15" x14ac:dyDescent="0.25">
      <c r="A29" s="17" t="s">
        <v>35</v>
      </c>
      <c r="B29" s="18">
        <v>2799492.71</v>
      </c>
      <c r="C29" s="19">
        <v>1201990.6000000001</v>
      </c>
      <c r="D29" s="18">
        <f t="shared" si="3"/>
        <v>4001483.31</v>
      </c>
      <c r="E29" s="19">
        <v>1672682.82</v>
      </c>
      <c r="F29" s="19">
        <v>1672682.82</v>
      </c>
      <c r="G29" s="18">
        <f t="shared" si="0"/>
        <v>2328800.4900000002</v>
      </c>
      <c r="H29" s="16"/>
      <c r="I29" s="16"/>
      <c r="J29" s="16"/>
      <c r="K29" s="16"/>
      <c r="L29" s="16"/>
      <c r="M29" s="16"/>
    </row>
    <row r="30" spans="1:13" s="3" customFormat="1" ht="15" x14ac:dyDescent="0.25">
      <c r="A30" s="17" t="s">
        <v>36</v>
      </c>
      <c r="B30" s="18">
        <v>3239072.25</v>
      </c>
      <c r="C30" s="19">
        <v>1466700</v>
      </c>
      <c r="D30" s="18">
        <f t="shared" si="3"/>
        <v>4705772.25</v>
      </c>
      <c r="E30" s="19">
        <v>595121</v>
      </c>
      <c r="F30" s="19">
        <v>595121</v>
      </c>
      <c r="G30" s="18">
        <f t="shared" si="0"/>
        <v>4110651.25</v>
      </c>
      <c r="H30" s="16"/>
      <c r="I30" s="16"/>
      <c r="J30" s="16"/>
      <c r="K30" s="16"/>
      <c r="L30" s="16"/>
      <c r="M30" s="16"/>
    </row>
    <row r="31" spans="1:13" s="3" customFormat="1" ht="15" x14ac:dyDescent="0.25">
      <c r="A31" s="17" t="s">
        <v>37</v>
      </c>
      <c r="B31" s="18">
        <v>10095372.33</v>
      </c>
      <c r="C31" s="19">
        <v>3015110.39</v>
      </c>
      <c r="D31" s="18">
        <f t="shared" si="3"/>
        <v>13110482.720000001</v>
      </c>
      <c r="E31" s="19">
        <v>4544597.62</v>
      </c>
      <c r="F31" s="19">
        <v>4039537.62</v>
      </c>
      <c r="G31" s="18">
        <f t="shared" si="0"/>
        <v>8565885.1000000015</v>
      </c>
      <c r="H31" s="16"/>
      <c r="I31" s="16"/>
      <c r="J31" s="16"/>
      <c r="K31" s="16"/>
      <c r="L31" s="16"/>
      <c r="M31" s="16"/>
    </row>
    <row r="32" spans="1:13" s="3" customFormat="1" ht="15" x14ac:dyDescent="0.25">
      <c r="A32" s="17" t="s">
        <v>38</v>
      </c>
      <c r="B32" s="18">
        <v>29102522.52</v>
      </c>
      <c r="C32" s="19">
        <v>-2373458.88</v>
      </c>
      <c r="D32" s="18">
        <f t="shared" si="3"/>
        <v>26729063.640000001</v>
      </c>
      <c r="E32" s="19">
        <v>11234207.83</v>
      </c>
      <c r="F32" s="19">
        <v>11234207.83</v>
      </c>
      <c r="G32" s="18">
        <f t="shared" si="0"/>
        <v>15494855.810000001</v>
      </c>
      <c r="H32" s="16"/>
      <c r="I32" s="16"/>
      <c r="J32" s="16"/>
      <c r="K32" s="16"/>
      <c r="L32" s="16"/>
      <c r="M32" s="16"/>
    </row>
    <row r="33" spans="1:13" s="3" customFormat="1" ht="15" x14ac:dyDescent="0.25">
      <c r="A33" s="14" t="s">
        <v>39</v>
      </c>
      <c r="B33" s="20">
        <v>10051600</v>
      </c>
      <c r="C33" s="20">
        <f>SUM(C34:C42)</f>
        <v>3348477.04</v>
      </c>
      <c r="D33" s="20">
        <f>+B33+C33</f>
        <v>13400077.039999999</v>
      </c>
      <c r="E33" s="20">
        <f>SUM(E34:E42)</f>
        <v>3861359.34</v>
      </c>
      <c r="F33" s="20">
        <f>SUM(F34:F42)</f>
        <v>3861359.34</v>
      </c>
      <c r="G33" s="20">
        <f t="shared" si="0"/>
        <v>9538717.6999999993</v>
      </c>
      <c r="H33" s="16"/>
      <c r="I33" s="16"/>
      <c r="J33" s="16"/>
      <c r="K33" s="16"/>
      <c r="L33" s="16"/>
      <c r="M33" s="16"/>
    </row>
    <row r="34" spans="1:13" s="3" customFormat="1" ht="15" x14ac:dyDescent="0.25">
      <c r="A34" s="17" t="s">
        <v>40</v>
      </c>
      <c r="B34" s="18">
        <v>0</v>
      </c>
      <c r="C34" s="19">
        <v>0</v>
      </c>
      <c r="D34" s="18">
        <f>+B34+C34</f>
        <v>0</v>
      </c>
      <c r="E34" s="18">
        <v>0</v>
      </c>
      <c r="F34" s="18">
        <v>0</v>
      </c>
      <c r="G34" s="18">
        <f t="shared" si="0"/>
        <v>0</v>
      </c>
      <c r="H34" s="16"/>
      <c r="I34" s="16"/>
      <c r="J34" s="16"/>
      <c r="K34" s="16"/>
      <c r="L34" s="16"/>
      <c r="M34" s="16"/>
    </row>
    <row r="35" spans="1:13" s="3" customFormat="1" ht="15" x14ac:dyDescent="0.25">
      <c r="A35" s="17" t="s">
        <v>41</v>
      </c>
      <c r="B35" s="18">
        <v>0</v>
      </c>
      <c r="C35" s="19">
        <v>0</v>
      </c>
      <c r="D35" s="18">
        <f t="shared" ref="D35:D42" si="4">+B35+C35</f>
        <v>0</v>
      </c>
      <c r="E35" s="18">
        <v>0</v>
      </c>
      <c r="F35" s="18">
        <v>0</v>
      </c>
      <c r="G35" s="18">
        <f t="shared" si="0"/>
        <v>0</v>
      </c>
      <c r="H35" s="16"/>
      <c r="I35" s="16"/>
      <c r="J35" s="16"/>
      <c r="K35" s="16"/>
      <c r="L35" s="16"/>
      <c r="M35" s="16"/>
    </row>
    <row r="36" spans="1:13" s="3" customFormat="1" ht="15" x14ac:dyDescent="0.25">
      <c r="A36" s="17" t="s">
        <v>42</v>
      </c>
      <c r="B36" s="18">
        <v>0</v>
      </c>
      <c r="C36" s="19">
        <v>0</v>
      </c>
      <c r="D36" s="18">
        <f t="shared" si="4"/>
        <v>0</v>
      </c>
      <c r="E36" s="18">
        <v>0</v>
      </c>
      <c r="F36" s="18">
        <v>0</v>
      </c>
      <c r="G36" s="18">
        <f t="shared" si="0"/>
        <v>0</v>
      </c>
      <c r="H36" s="16"/>
      <c r="I36" s="16"/>
      <c r="J36" s="16"/>
      <c r="K36" s="16"/>
      <c r="L36" s="16"/>
      <c r="M36" s="16"/>
    </row>
    <row r="37" spans="1:13" s="3" customFormat="1" ht="15" x14ac:dyDescent="0.25">
      <c r="A37" s="17" t="s">
        <v>43</v>
      </c>
      <c r="B37" s="18">
        <v>10051600</v>
      </c>
      <c r="C37" s="19">
        <v>3348477.04</v>
      </c>
      <c r="D37" s="18">
        <f t="shared" si="4"/>
        <v>13400077.039999999</v>
      </c>
      <c r="E37" s="19">
        <v>3861359.34</v>
      </c>
      <c r="F37" s="19">
        <v>3861359.34</v>
      </c>
      <c r="G37" s="18">
        <f t="shared" si="0"/>
        <v>9538717.6999999993</v>
      </c>
      <c r="H37" s="16"/>
      <c r="I37" s="16"/>
      <c r="J37" s="16"/>
      <c r="K37" s="16"/>
      <c r="L37" s="16"/>
      <c r="M37" s="16"/>
    </row>
    <row r="38" spans="1:13" s="3" customFormat="1" ht="15" x14ac:dyDescent="0.25">
      <c r="A38" s="17" t="s">
        <v>44</v>
      </c>
      <c r="B38" s="18">
        <v>0</v>
      </c>
      <c r="C38" s="19">
        <v>0</v>
      </c>
      <c r="D38" s="18">
        <f t="shared" si="4"/>
        <v>0</v>
      </c>
      <c r="E38" s="18">
        <v>0</v>
      </c>
      <c r="F38" s="18">
        <v>0</v>
      </c>
      <c r="G38" s="18">
        <f t="shared" si="0"/>
        <v>0</v>
      </c>
      <c r="H38" s="16"/>
      <c r="I38" s="16"/>
      <c r="J38" s="16"/>
      <c r="K38" s="16"/>
      <c r="L38" s="16"/>
      <c r="M38" s="16"/>
    </row>
    <row r="39" spans="1:13" s="3" customFormat="1" ht="15" x14ac:dyDescent="0.25">
      <c r="A39" s="17" t="s">
        <v>45</v>
      </c>
      <c r="B39" s="18">
        <v>0</v>
      </c>
      <c r="C39" s="19">
        <v>0</v>
      </c>
      <c r="D39" s="18">
        <f t="shared" si="4"/>
        <v>0</v>
      </c>
      <c r="E39" s="18">
        <v>0</v>
      </c>
      <c r="F39" s="18">
        <v>0</v>
      </c>
      <c r="G39" s="18">
        <f t="shared" si="0"/>
        <v>0</v>
      </c>
      <c r="H39" s="16"/>
      <c r="I39" s="16"/>
      <c r="J39" s="16"/>
      <c r="K39" s="16"/>
      <c r="L39" s="16"/>
      <c r="M39" s="16"/>
    </row>
    <row r="40" spans="1:13" s="3" customFormat="1" ht="15" x14ac:dyDescent="0.25">
      <c r="A40" s="17" t="s">
        <v>46</v>
      </c>
      <c r="B40" s="18">
        <v>0</v>
      </c>
      <c r="C40" s="19">
        <v>0</v>
      </c>
      <c r="D40" s="18">
        <f t="shared" si="4"/>
        <v>0</v>
      </c>
      <c r="E40" s="18">
        <v>0</v>
      </c>
      <c r="F40" s="18">
        <v>0</v>
      </c>
      <c r="G40" s="18">
        <f t="shared" si="0"/>
        <v>0</v>
      </c>
      <c r="H40" s="16"/>
      <c r="I40" s="16"/>
      <c r="J40" s="16"/>
      <c r="K40" s="16"/>
      <c r="L40" s="16"/>
      <c r="M40" s="16"/>
    </row>
    <row r="41" spans="1:13" s="3" customFormat="1" ht="15" x14ac:dyDescent="0.25">
      <c r="A41" s="17" t="s">
        <v>47</v>
      </c>
      <c r="B41" s="18">
        <v>0</v>
      </c>
      <c r="C41" s="19">
        <v>0</v>
      </c>
      <c r="D41" s="18">
        <f t="shared" si="4"/>
        <v>0</v>
      </c>
      <c r="E41" s="18">
        <v>0</v>
      </c>
      <c r="F41" s="18">
        <v>0</v>
      </c>
      <c r="G41" s="18">
        <f t="shared" si="0"/>
        <v>0</v>
      </c>
      <c r="H41" s="16"/>
      <c r="I41" s="16"/>
      <c r="J41" s="16"/>
      <c r="K41" s="16"/>
      <c r="L41" s="16"/>
      <c r="M41" s="16"/>
    </row>
    <row r="42" spans="1:13" s="3" customFormat="1" ht="15" x14ac:dyDescent="0.25">
      <c r="A42" s="17" t="s">
        <v>48</v>
      </c>
      <c r="B42" s="18">
        <v>0</v>
      </c>
      <c r="C42" s="19">
        <v>0</v>
      </c>
      <c r="D42" s="18">
        <f t="shared" si="4"/>
        <v>0</v>
      </c>
      <c r="E42" s="18">
        <v>0</v>
      </c>
      <c r="F42" s="18">
        <v>0</v>
      </c>
      <c r="G42" s="18">
        <f t="shared" si="0"/>
        <v>0</v>
      </c>
      <c r="H42" s="16"/>
      <c r="I42" s="16"/>
      <c r="J42" s="16"/>
      <c r="K42" s="16"/>
      <c r="L42" s="16"/>
      <c r="M42" s="16"/>
    </row>
    <row r="43" spans="1:13" s="3" customFormat="1" ht="15" x14ac:dyDescent="0.25">
      <c r="A43" s="14" t="s">
        <v>49</v>
      </c>
      <c r="B43" s="20">
        <f>SUM(B44:B52)</f>
        <v>31538166.400000002</v>
      </c>
      <c r="C43" s="20">
        <f>SUM(C44:C52)</f>
        <v>49165378.629999995</v>
      </c>
      <c r="D43" s="20">
        <f>+B43+C43</f>
        <v>80703545.030000001</v>
      </c>
      <c r="E43" s="20">
        <f>SUM(E44:E52)</f>
        <v>14113815.43</v>
      </c>
      <c r="F43" s="20">
        <f>SUM(F44:F52)</f>
        <v>14113815.43</v>
      </c>
      <c r="G43" s="20">
        <f t="shared" si="0"/>
        <v>66589729.600000001</v>
      </c>
      <c r="H43" s="16"/>
      <c r="I43" s="16"/>
      <c r="J43" s="16"/>
      <c r="K43" s="16"/>
      <c r="L43" s="16"/>
      <c r="M43" s="16"/>
    </row>
    <row r="44" spans="1:13" s="3" customFormat="1" ht="15" x14ac:dyDescent="0.25">
      <c r="A44" s="17" t="s">
        <v>50</v>
      </c>
      <c r="B44" s="18">
        <v>24690732.670000002</v>
      </c>
      <c r="C44" s="19">
        <v>29111788.66</v>
      </c>
      <c r="D44" s="18">
        <f>+B44+C44</f>
        <v>53802521.329999998</v>
      </c>
      <c r="E44" s="19">
        <v>9708828.75</v>
      </c>
      <c r="F44" s="19">
        <v>9708828.75</v>
      </c>
      <c r="G44" s="18">
        <f t="shared" si="0"/>
        <v>44093692.579999998</v>
      </c>
      <c r="H44" s="16"/>
      <c r="I44" s="16"/>
      <c r="J44" s="16"/>
      <c r="K44" s="16"/>
      <c r="L44" s="16"/>
      <c r="M44" s="16"/>
    </row>
    <row r="45" spans="1:13" s="3" customFormat="1" ht="15" x14ac:dyDescent="0.25">
      <c r="A45" s="17" t="s">
        <v>51</v>
      </c>
      <c r="B45" s="18">
        <v>4180206.8</v>
      </c>
      <c r="C45" s="19">
        <v>11768863.42</v>
      </c>
      <c r="D45" s="18">
        <f t="shared" ref="D45:D52" si="5">+B45+C45</f>
        <v>15949070.219999999</v>
      </c>
      <c r="E45" s="19">
        <v>3561019.68</v>
      </c>
      <c r="F45" s="19">
        <v>3561019.68</v>
      </c>
      <c r="G45" s="18">
        <f t="shared" si="0"/>
        <v>12388050.539999999</v>
      </c>
      <c r="H45" s="16"/>
      <c r="I45" s="16"/>
      <c r="J45" s="16"/>
      <c r="K45" s="16"/>
      <c r="L45" s="16"/>
      <c r="M45" s="16"/>
    </row>
    <row r="46" spans="1:13" s="3" customFormat="1" ht="15" x14ac:dyDescent="0.25">
      <c r="A46" s="17" t="s">
        <v>52</v>
      </c>
      <c r="B46" s="18">
        <v>1324000</v>
      </c>
      <c r="C46" s="19">
        <v>307756</v>
      </c>
      <c r="D46" s="18">
        <f t="shared" si="5"/>
        <v>1631756</v>
      </c>
      <c r="E46" s="19">
        <v>497467</v>
      </c>
      <c r="F46" s="19">
        <v>497467</v>
      </c>
      <c r="G46" s="18">
        <f t="shared" si="0"/>
        <v>1134289</v>
      </c>
      <c r="H46" s="16"/>
      <c r="I46" s="16"/>
      <c r="J46" s="16"/>
      <c r="K46" s="16"/>
      <c r="L46" s="16"/>
      <c r="M46" s="16"/>
    </row>
    <row r="47" spans="1:13" s="3" customFormat="1" ht="15" x14ac:dyDescent="0.25">
      <c r="A47" s="17" t="s">
        <v>53</v>
      </c>
      <c r="B47" s="18">
        <v>0</v>
      </c>
      <c r="C47" s="19">
        <v>5450000</v>
      </c>
      <c r="D47" s="18">
        <f t="shared" si="5"/>
        <v>5450000</v>
      </c>
      <c r="E47" s="19">
        <v>0</v>
      </c>
      <c r="F47" s="19">
        <v>0</v>
      </c>
      <c r="G47" s="18">
        <f t="shared" si="0"/>
        <v>5450000</v>
      </c>
      <c r="H47" s="16"/>
      <c r="I47" s="16"/>
      <c r="J47" s="16"/>
      <c r="K47" s="16"/>
      <c r="L47" s="16"/>
      <c r="M47" s="16"/>
    </row>
    <row r="48" spans="1:13" s="3" customFormat="1" ht="15" x14ac:dyDescent="0.25">
      <c r="A48" s="17" t="s">
        <v>54</v>
      </c>
      <c r="B48" s="18">
        <v>0</v>
      </c>
      <c r="C48" s="19">
        <v>0</v>
      </c>
      <c r="D48" s="18">
        <f t="shared" si="5"/>
        <v>0</v>
      </c>
      <c r="E48" s="19">
        <v>0</v>
      </c>
      <c r="F48" s="19">
        <v>0</v>
      </c>
      <c r="G48" s="18">
        <f t="shared" si="0"/>
        <v>0</v>
      </c>
      <c r="H48" s="16"/>
      <c r="I48" s="16"/>
      <c r="J48" s="16"/>
      <c r="K48" s="16"/>
      <c r="L48" s="16"/>
      <c r="M48" s="16"/>
    </row>
    <row r="49" spans="1:13" s="3" customFormat="1" ht="15" x14ac:dyDescent="0.25">
      <c r="A49" s="17" t="s">
        <v>55</v>
      </c>
      <c r="B49" s="18">
        <v>1343226.93</v>
      </c>
      <c r="C49" s="19">
        <v>2526970.5499999998</v>
      </c>
      <c r="D49" s="18">
        <f t="shared" si="5"/>
        <v>3870197.4799999995</v>
      </c>
      <c r="E49" s="19">
        <v>346500</v>
      </c>
      <c r="F49" s="19">
        <v>346500</v>
      </c>
      <c r="G49" s="18">
        <f t="shared" si="0"/>
        <v>3523697.4799999995</v>
      </c>
      <c r="H49" s="16"/>
      <c r="I49" s="16"/>
      <c r="J49" s="16"/>
      <c r="K49" s="16"/>
      <c r="L49" s="16"/>
      <c r="M49" s="16"/>
    </row>
    <row r="50" spans="1:13" s="3" customFormat="1" ht="15" x14ac:dyDescent="0.25">
      <c r="A50" s="17" t="s">
        <v>56</v>
      </c>
      <c r="B50" s="18">
        <v>0</v>
      </c>
      <c r="C50" s="19">
        <v>0</v>
      </c>
      <c r="D50" s="18">
        <f t="shared" si="5"/>
        <v>0</v>
      </c>
      <c r="E50" s="19">
        <v>0</v>
      </c>
      <c r="F50" s="19">
        <v>0</v>
      </c>
      <c r="G50" s="18">
        <f t="shared" si="0"/>
        <v>0</v>
      </c>
      <c r="H50" s="16"/>
      <c r="I50" s="16"/>
      <c r="J50" s="16"/>
      <c r="K50" s="16"/>
      <c r="L50" s="16"/>
      <c r="M50" s="16"/>
    </row>
    <row r="51" spans="1:13" s="3" customFormat="1" ht="15" x14ac:dyDescent="0.25">
      <c r="A51" s="17" t="s">
        <v>57</v>
      </c>
      <c r="B51" s="18">
        <v>0</v>
      </c>
      <c r="C51" s="19">
        <v>0</v>
      </c>
      <c r="D51" s="18">
        <f t="shared" si="5"/>
        <v>0</v>
      </c>
      <c r="E51" s="19">
        <v>0</v>
      </c>
      <c r="F51" s="19">
        <v>0</v>
      </c>
      <c r="G51" s="18">
        <f t="shared" si="0"/>
        <v>0</v>
      </c>
      <c r="H51" s="16"/>
      <c r="I51" s="16"/>
      <c r="J51" s="16"/>
      <c r="K51" s="16"/>
      <c r="L51" s="16"/>
      <c r="M51" s="16"/>
    </row>
    <row r="52" spans="1:13" s="3" customFormat="1" ht="15" x14ac:dyDescent="0.25">
      <c r="A52" s="17" t="s">
        <v>58</v>
      </c>
      <c r="B52" s="18">
        <v>0</v>
      </c>
      <c r="C52" s="19">
        <v>0</v>
      </c>
      <c r="D52" s="18">
        <f t="shared" si="5"/>
        <v>0</v>
      </c>
      <c r="E52" s="19">
        <v>0</v>
      </c>
      <c r="F52" s="19">
        <v>0</v>
      </c>
      <c r="G52" s="18">
        <f t="shared" si="0"/>
        <v>0</v>
      </c>
      <c r="H52" s="16"/>
      <c r="I52" s="16"/>
      <c r="J52" s="16"/>
      <c r="K52" s="16"/>
      <c r="L52" s="16"/>
      <c r="M52" s="16"/>
    </row>
    <row r="53" spans="1:13" s="3" customFormat="1" ht="15" x14ac:dyDescent="0.25">
      <c r="A53" s="14" t="s">
        <v>59</v>
      </c>
      <c r="B53" s="20">
        <v>0</v>
      </c>
      <c r="C53" s="20">
        <f>SUM(C54:C56)</f>
        <v>18234901.649999999</v>
      </c>
      <c r="D53" s="20">
        <f>+B53+C53</f>
        <v>18234901.649999999</v>
      </c>
      <c r="E53" s="20">
        <v>0</v>
      </c>
      <c r="F53" s="20">
        <v>0</v>
      </c>
      <c r="G53" s="20">
        <f t="shared" si="0"/>
        <v>18234901.649999999</v>
      </c>
      <c r="H53" s="16"/>
      <c r="I53" s="16"/>
      <c r="J53" s="16"/>
      <c r="K53" s="16"/>
      <c r="L53" s="16"/>
      <c r="M53" s="16"/>
    </row>
    <row r="54" spans="1:13" s="3" customFormat="1" ht="15" x14ac:dyDescent="0.25">
      <c r="A54" s="17" t="s">
        <v>60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0"/>
        <v>0</v>
      </c>
      <c r="H54" s="16"/>
      <c r="I54" s="16"/>
      <c r="J54" s="16"/>
      <c r="K54" s="16"/>
      <c r="L54" s="16"/>
      <c r="M54" s="16"/>
    </row>
    <row r="55" spans="1:13" s="3" customFormat="1" ht="15" x14ac:dyDescent="0.25">
      <c r="A55" s="17" t="s">
        <v>61</v>
      </c>
      <c r="B55" s="18">
        <v>0</v>
      </c>
      <c r="C55" s="18">
        <v>18234901.649999999</v>
      </c>
      <c r="D55" s="18">
        <v>0</v>
      </c>
      <c r="E55" s="18">
        <v>0</v>
      </c>
      <c r="F55" s="18">
        <v>0</v>
      </c>
      <c r="G55" s="18">
        <f t="shared" si="0"/>
        <v>0</v>
      </c>
      <c r="H55" s="16"/>
      <c r="I55" s="16"/>
      <c r="J55" s="16"/>
      <c r="K55" s="16"/>
      <c r="L55" s="16"/>
      <c r="M55" s="16"/>
    </row>
    <row r="56" spans="1:13" s="3" customFormat="1" ht="15" x14ac:dyDescent="0.25">
      <c r="A56" s="17" t="s">
        <v>62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0"/>
        <v>0</v>
      </c>
      <c r="H56" s="16"/>
      <c r="I56" s="16"/>
      <c r="J56" s="16"/>
      <c r="K56" s="16"/>
      <c r="L56" s="16"/>
      <c r="M56" s="16"/>
    </row>
    <row r="57" spans="1:13" s="3" customFormat="1" ht="15" x14ac:dyDescent="0.25">
      <c r="A57" s="14" t="s">
        <v>63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f t="shared" si="0"/>
        <v>0</v>
      </c>
      <c r="H57" s="16"/>
      <c r="I57" s="16"/>
      <c r="J57" s="16"/>
      <c r="K57" s="16"/>
      <c r="L57" s="16"/>
      <c r="M57" s="16"/>
    </row>
    <row r="58" spans="1:13" s="3" customFormat="1" ht="15" x14ac:dyDescent="0.25">
      <c r="A58" s="17" t="s">
        <v>64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0"/>
        <v>0</v>
      </c>
      <c r="H58" s="16"/>
      <c r="I58" s="16"/>
      <c r="J58" s="16"/>
      <c r="K58" s="16"/>
      <c r="L58" s="16"/>
      <c r="M58" s="16"/>
    </row>
    <row r="59" spans="1:13" s="3" customFormat="1" ht="15" x14ac:dyDescent="0.25">
      <c r="A59" s="17" t="s">
        <v>65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0"/>
        <v>0</v>
      </c>
      <c r="H59" s="16"/>
      <c r="I59" s="16"/>
      <c r="J59" s="16"/>
      <c r="K59" s="16"/>
      <c r="L59" s="16"/>
      <c r="M59" s="16"/>
    </row>
    <row r="60" spans="1:13" s="3" customFormat="1" ht="15" x14ac:dyDescent="0.25">
      <c r="A60" s="17" t="s">
        <v>66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0"/>
        <v>0</v>
      </c>
      <c r="H60" s="16"/>
      <c r="I60" s="16"/>
      <c r="J60" s="16"/>
      <c r="K60" s="16"/>
      <c r="L60" s="16"/>
      <c r="M60" s="16"/>
    </row>
    <row r="61" spans="1:13" s="3" customFormat="1" ht="15" x14ac:dyDescent="0.25">
      <c r="A61" s="17" t="s">
        <v>67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f t="shared" si="0"/>
        <v>0</v>
      </c>
      <c r="H61" s="16"/>
      <c r="I61" s="16"/>
      <c r="J61" s="16"/>
      <c r="K61" s="16"/>
      <c r="L61" s="16"/>
      <c r="M61" s="16"/>
    </row>
    <row r="62" spans="1:13" s="3" customFormat="1" ht="15" x14ac:dyDescent="0.25">
      <c r="A62" s="17" t="s">
        <v>68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 t="shared" si="0"/>
        <v>0</v>
      </c>
      <c r="H62" s="16"/>
      <c r="I62" s="16"/>
      <c r="J62" s="16"/>
      <c r="K62" s="16"/>
      <c r="L62" s="16"/>
      <c r="M62" s="16"/>
    </row>
    <row r="63" spans="1:13" s="3" customFormat="1" ht="15" x14ac:dyDescent="0.25">
      <c r="A63" s="17" t="s">
        <v>69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 t="shared" si="0"/>
        <v>0</v>
      </c>
      <c r="H63" s="16"/>
      <c r="I63" s="16"/>
      <c r="J63" s="16"/>
      <c r="K63" s="16"/>
      <c r="L63" s="16"/>
      <c r="M63" s="16"/>
    </row>
    <row r="64" spans="1:13" s="3" customFormat="1" ht="15" x14ac:dyDescent="0.25">
      <c r="A64" s="17" t="s">
        <v>70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 t="shared" si="0"/>
        <v>0</v>
      </c>
      <c r="H64" s="16"/>
      <c r="I64" s="16"/>
      <c r="J64" s="16"/>
      <c r="K64" s="16"/>
      <c r="L64" s="16"/>
      <c r="M64" s="16"/>
    </row>
    <row r="65" spans="1:13" s="3" customFormat="1" ht="15" x14ac:dyDescent="0.25">
      <c r="A65" s="14" t="s">
        <v>71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f t="shared" si="0"/>
        <v>0</v>
      </c>
      <c r="H65" s="16"/>
      <c r="I65" s="16"/>
      <c r="J65" s="16"/>
      <c r="K65" s="16"/>
      <c r="L65" s="16"/>
      <c r="M65" s="16"/>
    </row>
    <row r="66" spans="1:13" s="3" customFormat="1" ht="15" x14ac:dyDescent="0.25">
      <c r="A66" s="17" t="s">
        <v>72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 t="shared" si="0"/>
        <v>0</v>
      </c>
      <c r="H66" s="16"/>
      <c r="I66" s="16"/>
      <c r="J66" s="16"/>
      <c r="K66" s="16"/>
      <c r="L66" s="16"/>
      <c r="M66" s="16"/>
    </row>
    <row r="67" spans="1:13" s="3" customFormat="1" ht="15" x14ac:dyDescent="0.25">
      <c r="A67" s="17" t="s">
        <v>73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si="0"/>
        <v>0</v>
      </c>
      <c r="H67" s="16"/>
      <c r="I67" s="16"/>
      <c r="J67" s="16"/>
      <c r="K67" s="16"/>
      <c r="L67" s="16"/>
      <c r="M67" s="16"/>
    </row>
    <row r="68" spans="1:13" s="3" customFormat="1" ht="15" x14ac:dyDescent="0.25">
      <c r="A68" s="17" t="s">
        <v>74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0"/>
        <v>0</v>
      </c>
      <c r="H68" s="16"/>
      <c r="I68" s="16"/>
      <c r="J68" s="16"/>
      <c r="K68" s="16"/>
      <c r="L68" s="16"/>
      <c r="M68" s="16"/>
    </row>
    <row r="69" spans="1:13" s="3" customFormat="1" ht="15" x14ac:dyDescent="0.25">
      <c r="A69" s="14" t="s">
        <v>75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f t="shared" si="0"/>
        <v>0</v>
      </c>
      <c r="H69" s="16"/>
      <c r="I69" s="16"/>
      <c r="J69" s="16"/>
      <c r="K69" s="16"/>
      <c r="L69" s="16"/>
      <c r="M69" s="16"/>
    </row>
    <row r="70" spans="1:13" s="3" customFormat="1" ht="15" x14ac:dyDescent="0.25">
      <c r="A70" s="17" t="s">
        <v>76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ref="G70:G76" si="6">D70-E70</f>
        <v>0</v>
      </c>
      <c r="H70" s="16"/>
      <c r="I70" s="16"/>
      <c r="J70" s="16"/>
      <c r="K70" s="16"/>
      <c r="L70" s="16"/>
      <c r="M70" s="16"/>
    </row>
    <row r="71" spans="1:13" s="3" customFormat="1" ht="15" x14ac:dyDescent="0.25">
      <c r="A71" s="17" t="s">
        <v>77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6"/>
        <v>0</v>
      </c>
      <c r="H71" s="16"/>
      <c r="I71" s="16"/>
      <c r="J71" s="16"/>
      <c r="K71" s="16"/>
      <c r="L71" s="16"/>
      <c r="M71" s="16"/>
    </row>
    <row r="72" spans="1:13" s="3" customFormat="1" ht="15" x14ac:dyDescent="0.25">
      <c r="A72" s="17" t="s">
        <v>78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6"/>
        <v>0</v>
      </c>
      <c r="H72" s="16"/>
      <c r="I72" s="16"/>
      <c r="J72" s="16"/>
      <c r="K72" s="16"/>
      <c r="L72" s="16"/>
      <c r="M72" s="16"/>
    </row>
    <row r="73" spans="1:13" s="3" customFormat="1" ht="15" x14ac:dyDescent="0.25">
      <c r="A73" s="17" t="s">
        <v>79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6"/>
        <v>0</v>
      </c>
      <c r="H73" s="16"/>
      <c r="I73" s="16"/>
      <c r="J73" s="16"/>
      <c r="K73" s="16"/>
      <c r="L73" s="16"/>
      <c r="M73" s="16"/>
    </row>
    <row r="74" spans="1:13" s="3" customFormat="1" ht="15" x14ac:dyDescent="0.25">
      <c r="A74" s="17" t="s">
        <v>80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f t="shared" si="6"/>
        <v>0</v>
      </c>
      <c r="H74" s="16"/>
      <c r="I74" s="16"/>
      <c r="J74" s="16"/>
      <c r="K74" s="16"/>
      <c r="L74" s="16"/>
      <c r="M74" s="16"/>
    </row>
    <row r="75" spans="1:13" s="3" customFormat="1" ht="15" x14ac:dyDescent="0.25">
      <c r="A75" s="17" t="s">
        <v>81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 t="shared" si="6"/>
        <v>0</v>
      </c>
      <c r="H75" s="16"/>
      <c r="I75" s="16"/>
      <c r="J75" s="16"/>
      <c r="K75" s="16"/>
      <c r="L75" s="16"/>
      <c r="M75" s="16"/>
    </row>
    <row r="76" spans="1:13" s="3" customFormat="1" ht="15" x14ac:dyDescent="0.25">
      <c r="A76" s="21" t="s">
        <v>82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f t="shared" si="6"/>
        <v>0</v>
      </c>
      <c r="H76" s="16"/>
      <c r="I76" s="16"/>
      <c r="J76" s="16"/>
      <c r="K76" s="16"/>
      <c r="L76" s="16"/>
      <c r="M76" s="16"/>
    </row>
    <row r="77" spans="1:13" s="3" customFormat="1" ht="15" x14ac:dyDescent="0.25">
      <c r="A77" s="23" t="s">
        <v>83</v>
      </c>
      <c r="B77" s="24">
        <f t="shared" ref="B77:G77" si="7">SUM(B5+B13+B23+B33+B43+B53+B57+B65+B69)</f>
        <v>1157226773.7400002</v>
      </c>
      <c r="C77" s="24">
        <f t="shared" si="7"/>
        <v>140577587.88999999</v>
      </c>
      <c r="D77" s="24">
        <f t="shared" si="7"/>
        <v>1297804361.6300001</v>
      </c>
      <c r="E77" s="24">
        <f t="shared" si="7"/>
        <v>465568736.71999991</v>
      </c>
      <c r="F77" s="24">
        <f t="shared" si="7"/>
        <v>463898695.74999994</v>
      </c>
      <c r="G77" s="24">
        <f t="shared" si="7"/>
        <v>832235624.91000009</v>
      </c>
      <c r="H77" s="16"/>
      <c r="I77" s="16"/>
      <c r="J77" s="16"/>
      <c r="K77" s="16"/>
      <c r="L77" s="16"/>
      <c r="M77" s="16"/>
    </row>
    <row r="78" spans="1:13" ht="12.75" x14ac:dyDescent="0.2">
      <c r="A78" s="25"/>
      <c r="B78" s="26">
        <f>B77-[1]CA!B60</f>
        <v>0</v>
      </c>
      <c r="C78" s="26">
        <f>C77-[1]CA!C60</f>
        <v>0</v>
      </c>
      <c r="D78" s="26">
        <f>D77-[1]CA!D60</f>
        <v>0</v>
      </c>
      <c r="E78" s="26">
        <f>E77-[1]CA!E60</f>
        <v>0</v>
      </c>
      <c r="F78" s="26">
        <f>+F77-[1]CA!F60</f>
        <v>0</v>
      </c>
      <c r="G78" s="26">
        <f>+G77-[1]CA!G60</f>
        <v>0</v>
      </c>
      <c r="H78" s="25"/>
      <c r="I78" s="25"/>
      <c r="J78" s="25"/>
      <c r="K78" s="25"/>
      <c r="L78" s="25"/>
      <c r="M78" s="25"/>
    </row>
    <row r="79" spans="1:13" x14ac:dyDescent="0.2">
      <c r="A79" s="25" t="s">
        <v>84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</sheetData>
  <mergeCells count="2">
    <mergeCell ref="A1:G1"/>
    <mergeCell ref="G2:G3"/>
  </mergeCells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2025-07-28T21:14:41Z</cp:lastPrinted>
  <dcterms:created xsi:type="dcterms:W3CDTF">2025-07-28T21:11:47Z</dcterms:created>
  <dcterms:modified xsi:type="dcterms:W3CDTF">2025-07-28T21:14:49Z</dcterms:modified>
</cp:coreProperties>
</file>