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L77" i="1"/>
  <c r="G77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76" i="1" l="1"/>
  <c r="G9" i="1"/>
  <c r="K80" i="1" l="1"/>
  <c r="J80" i="1"/>
  <c r="I80" i="1"/>
  <c r="H80" i="1"/>
  <c r="G80" i="1"/>
  <c r="K71" i="1"/>
  <c r="J71" i="1"/>
  <c r="I71" i="1"/>
  <c r="H71" i="1"/>
  <c r="G71" i="1"/>
  <c r="M80" i="1" l="1"/>
  <c r="M76" i="1"/>
  <c r="M71" i="1"/>
  <c r="M9" i="1"/>
  <c r="K82" i="1"/>
  <c r="I82" i="1"/>
  <c r="H82" i="1"/>
  <c r="J82" i="1"/>
  <c r="G82" i="1"/>
  <c r="L80" i="1"/>
  <c r="L76" i="1"/>
  <c r="L71" i="1"/>
  <c r="L9" i="1"/>
  <c r="L82" i="1" l="1"/>
  <c r="M82" i="1"/>
</calcChain>
</file>

<file path=xl/sharedStrings.xml><?xml version="1.0" encoding="utf-8"?>
<sst xmlns="http://schemas.openxmlformats.org/spreadsheetml/2006/main" count="120" uniqueCount="77">
  <si>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</si>
  <si>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</si>
  <si>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</si>
  <si>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</si>
  <si>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</si>
  <si>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</si>
  <si>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</si>
  <si>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</si>
  <si>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</si>
  <si>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</si>
  <si>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</si>
  <si>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</si>
  <si>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</si>
  <si>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</si>
  <si>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</si>
  <si>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</si>
  <si>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</si>
  <si>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</si>
  <si>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</si>
  <si>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</si>
  <si>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</si>
  <si>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G1058</t>
  </si>
  <si>
    <t>GESTIÓN DEL DESARROLLO INSTITUCIONAL (MEDIA SUPERIOR)</t>
  </si>
  <si>
    <t>OTROS MOBILIARIOS Y EQUIPOS DE ADMINISTRACION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</si>
  <si>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</si>
  <si>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</si>
  <si>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</si>
  <si>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</si>
  <si>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CAMARAS FOTOGRAFICAS Y DE VIDEO</t>
  </si>
  <si>
    <t>AUTOMOVILES Y CAMIONES</t>
  </si>
  <si>
    <t>EQUIPO DE COMUNICACION Y TELECOMUNICACION</t>
  </si>
  <si>
    <t>EQUIPOS DE GENERACION ELECTRICA, APARATOS Y ACCESO</t>
  </si>
  <si>
    <t>OTROS EQUIPOS</t>
  </si>
  <si>
    <t>G1081</t>
  </si>
  <si>
    <t>GESTIÓN DE NECESIDADES DE SERVICIOS, RECURSOS MATERIALES, FINANCIEROS E INFORMÁTICOS ATENDIDOS  PARA</t>
  </si>
  <si>
    <t>OTROS EQUIPOS DE TRANSPORTES</t>
  </si>
  <si>
    <t>HERRAMIENTAS Y MAQUINAS-HERRAMIENTA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</si>
  <si>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</si>
  <si>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</si>
  <si>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</si>
  <si>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</si>
  <si>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G2069</t>
  </si>
  <si>
    <t>GESTIÓN ADMINISTRATIVA EN MATERIA JURÍDICA, PROYECTOS ESTRATÉGICOS Y COBERTURA DEL SABES PARA MEDIA</t>
  </si>
  <si>
    <t>G2070</t>
  </si>
  <si>
    <t>GESTIÓN ADMINISTRATIVA EN MATERIA JURÍDICA, PROYECTOS ESTRATÉGICOS Y COBERTURA DEL SABES PARA SUPERI</t>
  </si>
  <si>
    <t>P0492</t>
  </si>
  <si>
    <t>ADMINISTRACIÓN E IMPARTICIÓN DE LOS SERVICIOS EXISTENTES DEL SABES A NIVEL BACHILLERATO</t>
  </si>
  <si>
    <t>MUEBLES, EXCEPTO DE OFICINA Y ESTANTERIA</t>
  </si>
  <si>
    <t>EQUIPO Y APARATOS AUDIOVISUALES</t>
  </si>
  <si>
    <t>OTRO MOBILIARIO Y EQUIPO EDUCACIONAL Y RECREATIVO</t>
  </si>
  <si>
    <t>INSTRUMENTAL MEDICO Y DE LABORATORIO</t>
  </si>
  <si>
    <t>MAQUINARIA Y EQUIPO AGROPECUARIO</t>
  </si>
  <si>
    <t>MAQUINARIA Y EQUIPO INDUSTRIAL</t>
  </si>
  <si>
    <t>P0502</t>
  </si>
  <si>
    <t>PLANEACIÓN, DESARROLLO Y MANTENIMIENTO DE LA INFRAESTRUCTURA EDUCATIVA EN LOS CENTROS A NIVEL MEDIA</t>
  </si>
  <si>
    <t>P1084</t>
  </si>
  <si>
    <t>GESTIÓN DEL PROCESO DE ACREDITACIÓN Y EVALUACIÓN DE PROGRAMAS DE LAS INSTITUCIONES DE EDUCACIÓN SUPE</t>
  </si>
  <si>
    <t>EQUIPO MEDICO Y DE LABORATORIO</t>
  </si>
  <si>
    <t>SISTEMAS DE AIRE ACONDICIONADO, CALEFACCION Y DE R</t>
  </si>
  <si>
    <t>P2021</t>
  </si>
  <si>
    <t>GESTIÓN DE LA CERTIFICACIÓN DE PROCESOS CLAVES DEL SABES A NIVEL BACHILLERATO Y UNIVERSIDAD</t>
  </si>
  <si>
    <t>P2023</t>
  </si>
  <si>
    <t>CAPACITACIÓN Y CERTIFICACIÓN DE COMPETENCIAS OCUPACIONALES EN EL BACHILLERATO SABES</t>
  </si>
  <si>
    <t>P2602</t>
  </si>
  <si>
    <t>ADMINISTRACIÓN E IMPARTICIÓN DE LOS SERVICIOS EXISTENTES DEL SABES EN LA UNIVERSIDAD</t>
  </si>
  <si>
    <t>P2606</t>
  </si>
  <si>
    <t>ADMINISTRACIÓN E IMPARTICIÓN DE LOS SERVICIOS EXISTENTES DEL SABES (ACADÉMICO NIVEL MEDIA SUPERIOR)</t>
  </si>
  <si>
    <t>P2910</t>
  </si>
  <si>
    <t>OPERACIÓN DE SERVICIOS DE VINCULACIÓN CON EL ENTORNO PARA EL NIVEL MEDIA SUPERIOR DEL SABES</t>
  </si>
  <si>
    <t>P2979</t>
  </si>
  <si>
    <t>GESTIÓN DE LOS CERTIFICADOS DE TERMINACIÓN DE ESTUDIOS PARA EL NIVEL MEDIA SUPERIOR DEL SABES</t>
  </si>
  <si>
    <t>Q0338</t>
  </si>
  <si>
    <t>INFRAESTRUCTURA EN PLANTELES DE EDUCACIÓN MEDIA SU</t>
  </si>
  <si>
    <t>EDIFICACION NO HABITACIONAL</t>
  </si>
  <si>
    <t>Q2312</t>
  </si>
  <si>
    <t>FONDOS CONCURSABLES EN PLANTELES SABES</t>
  </si>
  <si>
    <t>SISTEMA AVANZADO DE BACHILLERATO Y EDUCACION SUPERIOR EN EL ESTADO DE GTO.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</si>
</sst>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4"/>
  <sheetViews>
    <sheetView tabSelected="1" workbookViewId="0">
      <selection activeCell="A78" sqref="A78:M7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76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5190</v>
      </c>
      <c r="F9" s="30" t="s">
        <v>23</v>
      </c>
      <c r="G9" s="35">
        <f t="shared" ref="G9:G40" si="0">+H9</f>
        <v>0</v>
      </c>
      <c r="H9" s="36">
        <v>0</v>
      </c>
      <c r="I9" s="36">
        <v>9256.7999999999993</v>
      </c>
      <c r="J9" s="36">
        <v>9256.7999999999993</v>
      </c>
      <c r="K9" s="36">
        <v>9256.7999999999993</v>
      </c>
      <c r="L9" s="37">
        <f t="shared" ref="L9:L40" si="1">IFERROR(K9/H9,0)</f>
        <v>0</v>
      </c>
      <c r="M9" s="38">
        <f t="shared" ref="M9:M40" si="2">IFERROR(K9/I9,0)</f>
        <v>1</v>
      </c>
    </row>
    <row r="10" spans="2:13" ht="33.7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0</v>
      </c>
      <c r="H10" s="36">
        <v>0</v>
      </c>
      <c r="I10" s="36">
        <v>218522</v>
      </c>
      <c r="J10" s="36">
        <v>100302</v>
      </c>
      <c r="K10" s="36">
        <v>100302</v>
      </c>
      <c r="L10" s="37">
        <f t="shared" si="1"/>
        <v>0</v>
      </c>
      <c r="M10" s="38">
        <f t="shared" si="2"/>
        <v>0.45900183963170754</v>
      </c>
    </row>
    <row r="11" spans="2:13" ht="22.5" x14ac:dyDescent="0.2">
      <c r="B11" s="32"/>
      <c r="C11" s="33"/>
      <c r="D11" s="34"/>
      <c r="E11" s="29">
        <v>5150</v>
      </c>
      <c r="F11" s="30" t="s">
        <v>27</v>
      </c>
      <c r="G11" s="35">
        <f t="shared" si="0"/>
        <v>2233000</v>
      </c>
      <c r="H11" s="36">
        <v>2233000</v>
      </c>
      <c r="I11" s="36">
        <v>2980104.2</v>
      </c>
      <c r="J11" s="36">
        <v>830178.4</v>
      </c>
      <c r="K11" s="36">
        <v>583736.71</v>
      </c>
      <c r="L11" s="37">
        <f t="shared" si="1"/>
        <v>0.26141366323331838</v>
      </c>
      <c r="M11" s="38">
        <f t="shared" si="2"/>
        <v>0.19587795285815843</v>
      </c>
    </row>
    <row r="12" spans="2:13" x14ac:dyDescent="0.2">
      <c r="B12" s="32"/>
      <c r="C12" s="33"/>
      <c r="D12" s="34"/>
      <c r="E12" s="29">
        <v>5190</v>
      </c>
      <c r="F12" s="30" t="s">
        <v>23</v>
      </c>
      <c r="G12" s="35">
        <f t="shared" si="0"/>
        <v>21600</v>
      </c>
      <c r="H12" s="36">
        <v>21600</v>
      </c>
      <c r="I12" s="36">
        <v>46100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5230</v>
      </c>
      <c r="F13" s="30" t="s">
        <v>28</v>
      </c>
      <c r="G13" s="35">
        <f t="shared" si="0"/>
        <v>20000</v>
      </c>
      <c r="H13" s="36">
        <v>20000</v>
      </c>
      <c r="I13" s="36">
        <v>19000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29</v>
      </c>
      <c r="G14" s="35">
        <f t="shared" si="0"/>
        <v>0</v>
      </c>
      <c r="H14" s="36">
        <v>0</v>
      </c>
      <c r="I14" s="36">
        <v>450000</v>
      </c>
      <c r="J14" s="36">
        <v>419900</v>
      </c>
      <c r="K14" s="36">
        <v>419900</v>
      </c>
      <c r="L14" s="37">
        <f t="shared" si="1"/>
        <v>0</v>
      </c>
      <c r="M14" s="38">
        <f t="shared" si="2"/>
        <v>0.93311111111111111</v>
      </c>
    </row>
    <row r="15" spans="2:13" x14ac:dyDescent="0.2">
      <c r="B15" s="32"/>
      <c r="C15" s="33"/>
      <c r="D15" s="34"/>
      <c r="E15" s="29">
        <v>5650</v>
      </c>
      <c r="F15" s="30" t="s">
        <v>30</v>
      </c>
      <c r="G15" s="35">
        <f t="shared" si="0"/>
        <v>60000</v>
      </c>
      <c r="H15" s="36">
        <v>60000</v>
      </c>
      <c r="I15" s="36">
        <v>153300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/>
      <c r="C16" s="33"/>
      <c r="D16" s="34"/>
      <c r="E16" s="29">
        <v>5660</v>
      </c>
      <c r="F16" s="30" t="s">
        <v>31</v>
      </c>
      <c r="G16" s="35">
        <f t="shared" si="0"/>
        <v>0</v>
      </c>
      <c r="H16" s="36">
        <v>0</v>
      </c>
      <c r="I16" s="36">
        <v>7000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5690</v>
      </c>
      <c r="F17" s="30" t="s">
        <v>32</v>
      </c>
      <c r="G17" s="35">
        <f t="shared" si="0"/>
        <v>0</v>
      </c>
      <c r="H17" s="36">
        <v>0</v>
      </c>
      <c r="I17" s="36">
        <v>15000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33.75" x14ac:dyDescent="0.2">
      <c r="B18" s="32" t="s">
        <v>33</v>
      </c>
      <c r="C18" s="33"/>
      <c r="D18" s="34" t="s">
        <v>34</v>
      </c>
      <c r="E18" s="29">
        <v>5110</v>
      </c>
      <c r="F18" s="30" t="s">
        <v>26</v>
      </c>
      <c r="G18" s="35">
        <f t="shared" si="0"/>
        <v>112300</v>
      </c>
      <c r="H18" s="36">
        <v>112300</v>
      </c>
      <c r="I18" s="36">
        <v>112300</v>
      </c>
      <c r="J18" s="36">
        <v>48550</v>
      </c>
      <c r="K18" s="36">
        <v>48550</v>
      </c>
      <c r="L18" s="37">
        <f t="shared" si="1"/>
        <v>0.43232413178984863</v>
      </c>
      <c r="M18" s="38">
        <f t="shared" si="2"/>
        <v>0.43232413178984863</v>
      </c>
    </row>
    <row r="19" spans="2:13" x14ac:dyDescent="0.2">
      <c r="B19" s="32"/>
      <c r="C19" s="33"/>
      <c r="D19" s="34"/>
      <c r="E19" s="29">
        <v>5490</v>
      </c>
      <c r="F19" s="30" t="s">
        <v>35</v>
      </c>
      <c r="G19" s="35">
        <f t="shared" si="0"/>
        <v>15000</v>
      </c>
      <c r="H19" s="36">
        <v>15000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5650</v>
      </c>
      <c r="F20" s="30" t="s">
        <v>30</v>
      </c>
      <c r="G20" s="35">
        <f t="shared" si="0"/>
        <v>37000</v>
      </c>
      <c r="H20" s="36">
        <v>37000</v>
      </c>
      <c r="I20" s="36">
        <v>37000</v>
      </c>
      <c r="J20" s="36">
        <v>24726.93</v>
      </c>
      <c r="K20" s="36">
        <v>24726.93</v>
      </c>
      <c r="L20" s="37">
        <f t="shared" si="1"/>
        <v>0.66829540540540544</v>
      </c>
      <c r="M20" s="38">
        <f t="shared" si="2"/>
        <v>0.66829540540540544</v>
      </c>
    </row>
    <row r="21" spans="2:13" x14ac:dyDescent="0.2">
      <c r="B21" s="32"/>
      <c r="C21" s="33"/>
      <c r="D21" s="34"/>
      <c r="E21" s="29">
        <v>5670</v>
      </c>
      <c r="F21" s="30" t="s">
        <v>36</v>
      </c>
      <c r="G21" s="35">
        <f t="shared" si="0"/>
        <v>0</v>
      </c>
      <c r="H21" s="36">
        <v>0</v>
      </c>
      <c r="I21" s="36">
        <v>15000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2.5" x14ac:dyDescent="0.2">
      <c r="B22" s="32" t="s">
        <v>37</v>
      </c>
      <c r="C22" s="33"/>
      <c r="D22" s="34" t="s">
        <v>38</v>
      </c>
      <c r="E22" s="29">
        <v>5110</v>
      </c>
      <c r="F22" s="30" t="s">
        <v>26</v>
      </c>
      <c r="G22" s="35">
        <f t="shared" si="0"/>
        <v>20000</v>
      </c>
      <c r="H22" s="36">
        <v>20000</v>
      </c>
      <c r="I22" s="36">
        <v>20000</v>
      </c>
      <c r="J22" s="36">
        <v>17326</v>
      </c>
      <c r="K22" s="36">
        <v>17326</v>
      </c>
      <c r="L22" s="37">
        <f t="shared" si="1"/>
        <v>0.86629999999999996</v>
      </c>
      <c r="M22" s="38">
        <f t="shared" si="2"/>
        <v>0.86629999999999996</v>
      </c>
    </row>
    <row r="23" spans="2:13" ht="22.5" x14ac:dyDescent="0.2">
      <c r="B23" s="32" t="s">
        <v>39</v>
      </c>
      <c r="C23" s="33"/>
      <c r="D23" s="34" t="s">
        <v>40</v>
      </c>
      <c r="E23" s="29">
        <v>5150</v>
      </c>
      <c r="F23" s="30" t="s">
        <v>27</v>
      </c>
      <c r="G23" s="35">
        <f t="shared" si="0"/>
        <v>55000</v>
      </c>
      <c r="H23" s="36">
        <v>55000</v>
      </c>
      <c r="I23" s="36">
        <v>55000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33.75" x14ac:dyDescent="0.2">
      <c r="B24" s="32" t="s">
        <v>41</v>
      </c>
      <c r="C24" s="33"/>
      <c r="D24" s="34" t="s">
        <v>42</v>
      </c>
      <c r="E24" s="29">
        <v>5150</v>
      </c>
      <c r="F24" s="30" t="s">
        <v>27</v>
      </c>
      <c r="G24" s="35">
        <f t="shared" si="0"/>
        <v>0</v>
      </c>
      <c r="H24" s="36">
        <v>0</v>
      </c>
      <c r="I24" s="36">
        <v>20000</v>
      </c>
      <c r="J24" s="36">
        <v>6378.84</v>
      </c>
      <c r="K24" s="36">
        <v>6378.84</v>
      </c>
      <c r="L24" s="37">
        <f t="shared" si="1"/>
        <v>0</v>
      </c>
      <c r="M24" s="38">
        <f t="shared" si="2"/>
        <v>0.318942</v>
      </c>
    </row>
    <row r="25" spans="2:13" x14ac:dyDescent="0.2">
      <c r="B25" s="32"/>
      <c r="C25" s="33"/>
      <c r="D25" s="34"/>
      <c r="E25" s="29">
        <v>5410</v>
      </c>
      <c r="F25" s="30" t="s">
        <v>29</v>
      </c>
      <c r="G25" s="35">
        <f t="shared" si="0"/>
        <v>0</v>
      </c>
      <c r="H25" s="36">
        <v>0</v>
      </c>
      <c r="I25" s="36">
        <v>230000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33.75" x14ac:dyDescent="0.2">
      <c r="B26" s="32" t="s">
        <v>43</v>
      </c>
      <c r="C26" s="33"/>
      <c r="D26" s="34" t="s">
        <v>44</v>
      </c>
      <c r="E26" s="29">
        <v>5150</v>
      </c>
      <c r="F26" s="30" t="s">
        <v>27</v>
      </c>
      <c r="G26" s="35">
        <f t="shared" si="0"/>
        <v>30000</v>
      </c>
      <c r="H26" s="36">
        <v>30000</v>
      </c>
      <c r="I26" s="36">
        <v>30000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22.5" x14ac:dyDescent="0.2">
      <c r="B27" s="32" t="s">
        <v>45</v>
      </c>
      <c r="C27" s="33"/>
      <c r="D27" s="34" t="s">
        <v>46</v>
      </c>
      <c r="E27" s="29">
        <v>5110</v>
      </c>
      <c r="F27" s="30" t="s">
        <v>26</v>
      </c>
      <c r="G27" s="35">
        <f t="shared" si="0"/>
        <v>1700000</v>
      </c>
      <c r="H27" s="36">
        <v>1700000</v>
      </c>
      <c r="I27" s="36">
        <v>1922838.03</v>
      </c>
      <c r="J27" s="36">
        <v>1324366.47</v>
      </c>
      <c r="K27" s="36">
        <v>1324366.47</v>
      </c>
      <c r="L27" s="37">
        <f t="shared" si="1"/>
        <v>0.77903909999999998</v>
      </c>
      <c r="M27" s="38">
        <f t="shared" si="2"/>
        <v>0.68875612471633918</v>
      </c>
    </row>
    <row r="28" spans="2:13" x14ac:dyDescent="0.2">
      <c r="B28" s="32"/>
      <c r="C28" s="33"/>
      <c r="D28" s="34"/>
      <c r="E28" s="29">
        <v>5120</v>
      </c>
      <c r="F28" s="30" t="s">
        <v>47</v>
      </c>
      <c r="G28" s="35">
        <f t="shared" si="0"/>
        <v>0</v>
      </c>
      <c r="H28" s="36">
        <v>0</v>
      </c>
      <c r="I28" s="36">
        <v>1452</v>
      </c>
      <c r="J28" s="36">
        <v>1452</v>
      </c>
      <c r="K28" s="36">
        <v>1452</v>
      </c>
      <c r="L28" s="37">
        <f t="shared" si="1"/>
        <v>0</v>
      </c>
      <c r="M28" s="38">
        <f t="shared" si="2"/>
        <v>1</v>
      </c>
    </row>
    <row r="29" spans="2:13" ht="22.5" x14ac:dyDescent="0.2">
      <c r="B29" s="32"/>
      <c r="C29" s="33"/>
      <c r="D29" s="34"/>
      <c r="E29" s="29">
        <v>5150</v>
      </c>
      <c r="F29" s="30" t="s">
        <v>27</v>
      </c>
      <c r="G29" s="35">
        <f t="shared" si="0"/>
        <v>9450158.7200000007</v>
      </c>
      <c r="H29" s="36">
        <v>9450158.7200000007</v>
      </c>
      <c r="I29" s="36">
        <v>14496119.25</v>
      </c>
      <c r="J29" s="36">
        <v>8181231.5800000001</v>
      </c>
      <c r="K29" s="36">
        <v>5696198.3799999999</v>
      </c>
      <c r="L29" s="37">
        <f t="shared" si="1"/>
        <v>0.60276219149047261</v>
      </c>
      <c r="M29" s="38">
        <f t="shared" si="2"/>
        <v>0.39294643495706616</v>
      </c>
    </row>
    <row r="30" spans="2:13" x14ac:dyDescent="0.2">
      <c r="B30" s="32"/>
      <c r="C30" s="33"/>
      <c r="D30" s="34"/>
      <c r="E30" s="29">
        <v>5190</v>
      </c>
      <c r="F30" s="30" t="s">
        <v>23</v>
      </c>
      <c r="G30" s="35">
        <f t="shared" si="0"/>
        <v>0</v>
      </c>
      <c r="H30" s="36">
        <v>0</v>
      </c>
      <c r="I30" s="36">
        <v>444972</v>
      </c>
      <c r="J30" s="36">
        <v>7888</v>
      </c>
      <c r="K30" s="36">
        <v>7888</v>
      </c>
      <c r="L30" s="37">
        <f t="shared" si="1"/>
        <v>0</v>
      </c>
      <c r="M30" s="38">
        <f t="shared" si="2"/>
        <v>1.7726958100734429E-2</v>
      </c>
    </row>
    <row r="31" spans="2:13" x14ac:dyDescent="0.2">
      <c r="B31" s="32"/>
      <c r="C31" s="33"/>
      <c r="D31" s="34"/>
      <c r="E31" s="29">
        <v>5210</v>
      </c>
      <c r="F31" s="30" t="s">
        <v>48</v>
      </c>
      <c r="G31" s="35">
        <f t="shared" si="0"/>
        <v>0</v>
      </c>
      <c r="H31" s="36">
        <v>0</v>
      </c>
      <c r="I31" s="36">
        <v>57570.82</v>
      </c>
      <c r="J31" s="36">
        <v>57570.82</v>
      </c>
      <c r="K31" s="36">
        <v>57570.82</v>
      </c>
      <c r="L31" s="37">
        <f t="shared" si="1"/>
        <v>0</v>
      </c>
      <c r="M31" s="38">
        <f t="shared" si="2"/>
        <v>1</v>
      </c>
    </row>
    <row r="32" spans="2:13" x14ac:dyDescent="0.2">
      <c r="B32" s="32"/>
      <c r="C32" s="33"/>
      <c r="D32" s="34"/>
      <c r="E32" s="29">
        <v>5230</v>
      </c>
      <c r="F32" s="30" t="s">
        <v>28</v>
      </c>
      <c r="G32" s="35">
        <f t="shared" si="0"/>
        <v>0</v>
      </c>
      <c r="H32" s="36">
        <v>0</v>
      </c>
      <c r="I32" s="36">
        <v>12000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22.5" x14ac:dyDescent="0.2">
      <c r="B33" s="32"/>
      <c r="C33" s="33"/>
      <c r="D33" s="34"/>
      <c r="E33" s="29">
        <v>5290</v>
      </c>
      <c r="F33" s="30" t="s">
        <v>49</v>
      </c>
      <c r="G33" s="35">
        <f t="shared" si="0"/>
        <v>0</v>
      </c>
      <c r="H33" s="36">
        <v>0</v>
      </c>
      <c r="I33" s="36">
        <v>6741271.2800000003</v>
      </c>
      <c r="J33" s="36">
        <v>6576898.4000000004</v>
      </c>
      <c r="K33" s="36">
        <v>6576898.4000000004</v>
      </c>
      <c r="L33" s="37">
        <f t="shared" si="1"/>
        <v>0</v>
      </c>
      <c r="M33" s="38">
        <f t="shared" si="2"/>
        <v>0.97561693141059891</v>
      </c>
    </row>
    <row r="34" spans="2:13" x14ac:dyDescent="0.2">
      <c r="B34" s="32"/>
      <c r="C34" s="33"/>
      <c r="D34" s="34"/>
      <c r="E34" s="29">
        <v>5320</v>
      </c>
      <c r="F34" s="30" t="s">
        <v>50</v>
      </c>
      <c r="G34" s="35">
        <f t="shared" si="0"/>
        <v>0</v>
      </c>
      <c r="H34" s="36">
        <v>0</v>
      </c>
      <c r="I34" s="36">
        <v>780000</v>
      </c>
      <c r="J34" s="36">
        <v>270084.2</v>
      </c>
      <c r="K34" s="36">
        <v>270084.2</v>
      </c>
      <c r="L34" s="37">
        <f t="shared" si="1"/>
        <v>0</v>
      </c>
      <c r="M34" s="38">
        <f t="shared" si="2"/>
        <v>0.34626179487179487</v>
      </c>
    </row>
    <row r="35" spans="2:13" x14ac:dyDescent="0.2">
      <c r="B35" s="32"/>
      <c r="C35" s="33"/>
      <c r="D35" s="34"/>
      <c r="E35" s="29">
        <v>5610</v>
      </c>
      <c r="F35" s="30" t="s">
        <v>51</v>
      </c>
      <c r="G35" s="35">
        <f t="shared" si="0"/>
        <v>0</v>
      </c>
      <c r="H35" s="36">
        <v>0</v>
      </c>
      <c r="I35" s="36">
        <v>210000</v>
      </c>
      <c r="J35" s="36">
        <v>57700</v>
      </c>
      <c r="K35" s="36">
        <v>57700</v>
      </c>
      <c r="L35" s="37">
        <f t="shared" si="1"/>
        <v>0</v>
      </c>
      <c r="M35" s="38">
        <f t="shared" si="2"/>
        <v>0.27476190476190476</v>
      </c>
    </row>
    <row r="36" spans="2:13" x14ac:dyDescent="0.2">
      <c r="B36" s="32"/>
      <c r="C36" s="33"/>
      <c r="D36" s="34"/>
      <c r="E36" s="29">
        <v>5620</v>
      </c>
      <c r="F36" s="30" t="s">
        <v>52</v>
      </c>
      <c r="G36" s="35">
        <f t="shared" si="0"/>
        <v>0</v>
      </c>
      <c r="H36" s="36">
        <v>0</v>
      </c>
      <c r="I36" s="36">
        <v>205000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5670</v>
      </c>
      <c r="F37" s="30" t="s">
        <v>36</v>
      </c>
      <c r="G37" s="35">
        <f t="shared" si="0"/>
        <v>0</v>
      </c>
      <c r="H37" s="36">
        <v>0</v>
      </c>
      <c r="I37" s="36">
        <v>125000</v>
      </c>
      <c r="J37" s="36">
        <v>22000</v>
      </c>
      <c r="K37" s="36">
        <v>22000</v>
      </c>
      <c r="L37" s="37">
        <f t="shared" si="1"/>
        <v>0</v>
      </c>
      <c r="M37" s="38">
        <f t="shared" si="2"/>
        <v>0.17599999999999999</v>
      </c>
    </row>
    <row r="38" spans="2:13" ht="33.75" x14ac:dyDescent="0.2">
      <c r="B38" s="32" t="s">
        <v>53</v>
      </c>
      <c r="C38" s="33"/>
      <c r="D38" s="34" t="s">
        <v>54</v>
      </c>
      <c r="E38" s="29">
        <v>5150</v>
      </c>
      <c r="F38" s="30" t="s">
        <v>27</v>
      </c>
      <c r="G38" s="35">
        <f t="shared" si="0"/>
        <v>60000</v>
      </c>
      <c r="H38" s="36">
        <v>60000</v>
      </c>
      <c r="I38" s="36">
        <v>60250</v>
      </c>
      <c r="J38" s="36">
        <v>30082.2</v>
      </c>
      <c r="K38" s="36">
        <v>30082.2</v>
      </c>
      <c r="L38" s="37">
        <f t="shared" si="1"/>
        <v>0.50136999999999998</v>
      </c>
      <c r="M38" s="38">
        <f t="shared" si="2"/>
        <v>0.49928962655601661</v>
      </c>
    </row>
    <row r="39" spans="2:13" ht="33.75" x14ac:dyDescent="0.2">
      <c r="B39" s="32" t="s">
        <v>55</v>
      </c>
      <c r="C39" s="33"/>
      <c r="D39" s="34" t="s">
        <v>56</v>
      </c>
      <c r="E39" s="29">
        <v>5110</v>
      </c>
      <c r="F39" s="30" t="s">
        <v>26</v>
      </c>
      <c r="G39" s="35">
        <f t="shared" si="0"/>
        <v>0</v>
      </c>
      <c r="H39" s="36">
        <v>0</v>
      </c>
      <c r="I39" s="36">
        <v>366674.3</v>
      </c>
      <c r="J39" s="36">
        <v>138152.06</v>
      </c>
      <c r="K39" s="36">
        <v>138152.06</v>
      </c>
      <c r="L39" s="37">
        <f t="shared" si="1"/>
        <v>0</v>
      </c>
      <c r="M39" s="38">
        <f t="shared" si="2"/>
        <v>0.37677050177773574</v>
      </c>
    </row>
    <row r="40" spans="2:13" x14ac:dyDescent="0.2">
      <c r="B40" s="32"/>
      <c r="C40" s="33"/>
      <c r="D40" s="34"/>
      <c r="E40" s="29">
        <v>5120</v>
      </c>
      <c r="F40" s="30" t="s">
        <v>47</v>
      </c>
      <c r="G40" s="35">
        <f t="shared" si="0"/>
        <v>0</v>
      </c>
      <c r="H40" s="36">
        <v>0</v>
      </c>
      <c r="I40" s="36">
        <v>57250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22.5" x14ac:dyDescent="0.2">
      <c r="B41" s="32"/>
      <c r="C41" s="33"/>
      <c r="D41" s="34"/>
      <c r="E41" s="29">
        <v>5150</v>
      </c>
      <c r="F41" s="30" t="s">
        <v>27</v>
      </c>
      <c r="G41" s="35">
        <f t="shared" ref="G41:G72" si="3">+H41</f>
        <v>0</v>
      </c>
      <c r="H41" s="36">
        <v>0</v>
      </c>
      <c r="I41" s="36">
        <v>2463104.96</v>
      </c>
      <c r="J41" s="36">
        <v>1856417.08</v>
      </c>
      <c r="K41" s="36">
        <v>1856417.08</v>
      </c>
      <c r="L41" s="37">
        <f t="shared" ref="L41:L72" si="4">IFERROR(K41/H41,0)</f>
        <v>0</v>
      </c>
      <c r="M41" s="38">
        <f t="shared" ref="M41:M68" si="5">IFERROR(K41/I41,0)</f>
        <v>0.75368979809938752</v>
      </c>
    </row>
    <row r="42" spans="2:13" x14ac:dyDescent="0.2">
      <c r="B42" s="32"/>
      <c r="C42" s="33"/>
      <c r="D42" s="34"/>
      <c r="E42" s="29">
        <v>5190</v>
      </c>
      <c r="F42" s="30" t="s">
        <v>23</v>
      </c>
      <c r="G42" s="35">
        <f t="shared" si="3"/>
        <v>0</v>
      </c>
      <c r="H42" s="36">
        <v>0</v>
      </c>
      <c r="I42" s="36">
        <v>165255.44</v>
      </c>
      <c r="J42" s="36">
        <v>4737.4399999999996</v>
      </c>
      <c r="K42" s="36">
        <v>4737.4399999999996</v>
      </c>
      <c r="L42" s="37">
        <f t="shared" si="4"/>
        <v>0</v>
      </c>
      <c r="M42" s="38">
        <f t="shared" si="5"/>
        <v>2.8667377001325944E-2</v>
      </c>
    </row>
    <row r="43" spans="2:13" x14ac:dyDescent="0.2">
      <c r="B43" s="32"/>
      <c r="C43" s="33"/>
      <c r="D43" s="34"/>
      <c r="E43" s="29">
        <v>5210</v>
      </c>
      <c r="F43" s="30" t="s">
        <v>48</v>
      </c>
      <c r="G43" s="35">
        <f t="shared" si="3"/>
        <v>0</v>
      </c>
      <c r="H43" s="36">
        <v>0</v>
      </c>
      <c r="I43" s="36">
        <v>51597</v>
      </c>
      <c r="J43" s="36">
        <v>44475.53</v>
      </c>
      <c r="K43" s="36">
        <v>44475.53</v>
      </c>
      <c r="L43" s="37">
        <f t="shared" si="4"/>
        <v>0</v>
      </c>
      <c r="M43" s="38">
        <f t="shared" si="5"/>
        <v>0.86197899102661002</v>
      </c>
    </row>
    <row r="44" spans="2:13" x14ac:dyDescent="0.2">
      <c r="B44" s="32"/>
      <c r="C44" s="33"/>
      <c r="D44" s="34"/>
      <c r="E44" s="29">
        <v>5230</v>
      </c>
      <c r="F44" s="30" t="s">
        <v>28</v>
      </c>
      <c r="G44" s="35">
        <f t="shared" si="3"/>
        <v>0</v>
      </c>
      <c r="H44" s="36">
        <v>0</v>
      </c>
      <c r="I44" s="36">
        <v>180396.24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ht="22.5" x14ac:dyDescent="0.2">
      <c r="B45" s="32"/>
      <c r="C45" s="33"/>
      <c r="D45" s="34"/>
      <c r="E45" s="29">
        <v>5290</v>
      </c>
      <c r="F45" s="30" t="s">
        <v>49</v>
      </c>
      <c r="G45" s="35">
        <f t="shared" si="3"/>
        <v>0</v>
      </c>
      <c r="H45" s="36">
        <v>0</v>
      </c>
      <c r="I45" s="36">
        <v>1073338.8799999999</v>
      </c>
      <c r="J45" s="36">
        <v>678565.58</v>
      </c>
      <c r="K45" s="36">
        <v>678565.58</v>
      </c>
      <c r="L45" s="37">
        <f t="shared" si="4"/>
        <v>0</v>
      </c>
      <c r="M45" s="38">
        <f t="shared" si="5"/>
        <v>0.63220068949705799</v>
      </c>
    </row>
    <row r="46" spans="2:13" x14ac:dyDescent="0.2">
      <c r="B46" s="32"/>
      <c r="C46" s="33"/>
      <c r="D46" s="34"/>
      <c r="E46" s="29">
        <v>5310</v>
      </c>
      <c r="F46" s="30" t="s">
        <v>57</v>
      </c>
      <c r="G46" s="35">
        <f t="shared" si="3"/>
        <v>0</v>
      </c>
      <c r="H46" s="36">
        <v>0</v>
      </c>
      <c r="I46" s="36">
        <v>35000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5620</v>
      </c>
      <c r="F47" s="30" t="s">
        <v>52</v>
      </c>
      <c r="G47" s="35">
        <f t="shared" si="3"/>
        <v>0</v>
      </c>
      <c r="H47" s="36">
        <v>0</v>
      </c>
      <c r="I47" s="36">
        <v>30160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ht="22.5" x14ac:dyDescent="0.2">
      <c r="B48" s="32"/>
      <c r="C48" s="33"/>
      <c r="D48" s="34"/>
      <c r="E48" s="29">
        <v>5640</v>
      </c>
      <c r="F48" s="30" t="s">
        <v>58</v>
      </c>
      <c r="G48" s="35">
        <f t="shared" si="3"/>
        <v>0</v>
      </c>
      <c r="H48" s="36">
        <v>0</v>
      </c>
      <c r="I48" s="36">
        <v>90000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/>
      <c r="C49" s="33"/>
      <c r="D49" s="34"/>
      <c r="E49" s="29">
        <v>5650</v>
      </c>
      <c r="F49" s="30" t="s">
        <v>30</v>
      </c>
      <c r="G49" s="35">
        <f t="shared" si="3"/>
        <v>0</v>
      </c>
      <c r="H49" s="36">
        <v>0</v>
      </c>
      <c r="I49" s="36">
        <v>24149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ht="22.5" x14ac:dyDescent="0.2">
      <c r="B50" s="32"/>
      <c r="C50" s="33"/>
      <c r="D50" s="34"/>
      <c r="E50" s="29">
        <v>5660</v>
      </c>
      <c r="F50" s="30" t="s">
        <v>31</v>
      </c>
      <c r="G50" s="35">
        <f t="shared" si="3"/>
        <v>0</v>
      </c>
      <c r="H50" s="36">
        <v>0</v>
      </c>
      <c r="I50" s="36">
        <v>152962.76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/>
      <c r="C51" s="33"/>
      <c r="D51" s="34"/>
      <c r="E51" s="29">
        <v>5670</v>
      </c>
      <c r="F51" s="30" t="s">
        <v>36</v>
      </c>
      <c r="G51" s="35">
        <f t="shared" si="3"/>
        <v>0</v>
      </c>
      <c r="H51" s="36">
        <v>0</v>
      </c>
      <c r="I51" s="36">
        <v>152751</v>
      </c>
      <c r="J51" s="36">
        <v>100653.68</v>
      </c>
      <c r="K51" s="36">
        <v>100653.68</v>
      </c>
      <c r="L51" s="37">
        <f t="shared" si="4"/>
        <v>0</v>
      </c>
      <c r="M51" s="38">
        <f t="shared" si="5"/>
        <v>0.65893958141026898</v>
      </c>
    </row>
    <row r="52" spans="2:13" ht="22.5" x14ac:dyDescent="0.2">
      <c r="B52" s="32" t="s">
        <v>59</v>
      </c>
      <c r="C52" s="33"/>
      <c r="D52" s="34" t="s">
        <v>60</v>
      </c>
      <c r="E52" s="29">
        <v>5110</v>
      </c>
      <c r="F52" s="30" t="s">
        <v>26</v>
      </c>
      <c r="G52" s="35">
        <f t="shared" si="3"/>
        <v>0</v>
      </c>
      <c r="H52" s="36">
        <v>0</v>
      </c>
      <c r="I52" s="36">
        <v>71224</v>
      </c>
      <c r="J52" s="36">
        <v>71224</v>
      </c>
      <c r="K52" s="36">
        <v>71224</v>
      </c>
      <c r="L52" s="37">
        <f t="shared" si="4"/>
        <v>0</v>
      </c>
      <c r="M52" s="38">
        <f t="shared" si="5"/>
        <v>1</v>
      </c>
    </row>
    <row r="53" spans="2:13" ht="22.5" x14ac:dyDescent="0.2">
      <c r="B53" s="32" t="s">
        <v>61</v>
      </c>
      <c r="C53" s="33"/>
      <c r="D53" s="34" t="s">
        <v>62</v>
      </c>
      <c r="E53" s="29">
        <v>5120</v>
      </c>
      <c r="F53" s="30" t="s">
        <v>47</v>
      </c>
      <c r="G53" s="35">
        <f t="shared" si="3"/>
        <v>250000</v>
      </c>
      <c r="H53" s="36">
        <v>250000</v>
      </c>
      <c r="I53" s="36">
        <v>250000</v>
      </c>
      <c r="J53" s="36">
        <v>84000</v>
      </c>
      <c r="K53" s="36">
        <v>84000</v>
      </c>
      <c r="L53" s="37">
        <f t="shared" si="4"/>
        <v>0.33600000000000002</v>
      </c>
      <c r="M53" s="38">
        <f t="shared" si="5"/>
        <v>0.33600000000000002</v>
      </c>
    </row>
    <row r="54" spans="2:13" ht="22.5" x14ac:dyDescent="0.2">
      <c r="B54" s="32"/>
      <c r="C54" s="33"/>
      <c r="D54" s="34"/>
      <c r="E54" s="29">
        <v>5150</v>
      </c>
      <c r="F54" s="30" t="s">
        <v>27</v>
      </c>
      <c r="G54" s="35">
        <f t="shared" si="3"/>
        <v>1750000</v>
      </c>
      <c r="H54" s="36">
        <v>1750000</v>
      </c>
      <c r="I54" s="36">
        <v>2462878</v>
      </c>
      <c r="J54" s="36">
        <v>2130792.58</v>
      </c>
      <c r="K54" s="36">
        <v>1779643.18</v>
      </c>
      <c r="L54" s="37">
        <f t="shared" si="4"/>
        <v>1.0169389600000001</v>
      </c>
      <c r="M54" s="38">
        <f t="shared" si="5"/>
        <v>0.72258681916034817</v>
      </c>
    </row>
    <row r="55" spans="2:13" x14ac:dyDescent="0.2">
      <c r="B55" s="32"/>
      <c r="C55" s="33"/>
      <c r="D55" s="34"/>
      <c r="E55" s="29">
        <v>5190</v>
      </c>
      <c r="F55" s="30" t="s">
        <v>23</v>
      </c>
      <c r="G55" s="35">
        <f t="shared" si="3"/>
        <v>275000</v>
      </c>
      <c r="H55" s="36">
        <v>275000</v>
      </c>
      <c r="I55" s="36">
        <v>312027.2</v>
      </c>
      <c r="J55" s="36">
        <v>37027.199999999997</v>
      </c>
      <c r="K55" s="36">
        <v>37027.199999999997</v>
      </c>
      <c r="L55" s="37">
        <f t="shared" si="4"/>
        <v>0.13464436363636362</v>
      </c>
      <c r="M55" s="38">
        <f t="shared" si="5"/>
        <v>0.11866657778552638</v>
      </c>
    </row>
    <row r="56" spans="2:13" x14ac:dyDescent="0.2">
      <c r="B56" s="32"/>
      <c r="C56" s="33"/>
      <c r="D56" s="34"/>
      <c r="E56" s="29">
        <v>5230</v>
      </c>
      <c r="F56" s="30" t="s">
        <v>28</v>
      </c>
      <c r="G56" s="35">
        <f t="shared" si="3"/>
        <v>200000</v>
      </c>
      <c r="H56" s="36">
        <v>200000</v>
      </c>
      <c r="I56" s="36">
        <v>219000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/>
      <c r="C57" s="33"/>
      <c r="D57" s="34"/>
      <c r="E57" s="29">
        <v>5290</v>
      </c>
      <c r="F57" s="30" t="s">
        <v>49</v>
      </c>
      <c r="G57" s="35">
        <f t="shared" si="3"/>
        <v>2300000</v>
      </c>
      <c r="H57" s="36">
        <v>2300000</v>
      </c>
      <c r="I57" s="36">
        <v>8300000</v>
      </c>
      <c r="J57" s="36">
        <v>5424588.3899999997</v>
      </c>
      <c r="K57" s="36">
        <v>5424588.3899999997</v>
      </c>
      <c r="L57" s="37">
        <f t="shared" si="4"/>
        <v>2.3585166913043478</v>
      </c>
      <c r="M57" s="38">
        <f t="shared" si="5"/>
        <v>0.65356486626506016</v>
      </c>
    </row>
    <row r="58" spans="2:13" x14ac:dyDescent="0.2">
      <c r="B58" s="32"/>
      <c r="C58" s="33"/>
      <c r="D58" s="34"/>
      <c r="E58" s="29">
        <v>5310</v>
      </c>
      <c r="F58" s="30" t="s">
        <v>57</v>
      </c>
      <c r="G58" s="35">
        <f t="shared" si="3"/>
        <v>85000</v>
      </c>
      <c r="H58" s="36">
        <v>85000</v>
      </c>
      <c r="I58" s="36">
        <v>85000</v>
      </c>
      <c r="J58" s="36">
        <v>1560</v>
      </c>
      <c r="K58" s="36">
        <v>1560</v>
      </c>
      <c r="L58" s="37">
        <f t="shared" si="4"/>
        <v>1.8352941176470589E-2</v>
      </c>
      <c r="M58" s="38">
        <f t="shared" si="5"/>
        <v>1.8352941176470589E-2</v>
      </c>
    </row>
    <row r="59" spans="2:13" x14ac:dyDescent="0.2">
      <c r="B59" s="32"/>
      <c r="C59" s="33"/>
      <c r="D59" s="34"/>
      <c r="E59" s="29">
        <v>5320</v>
      </c>
      <c r="F59" s="30" t="s">
        <v>50</v>
      </c>
      <c r="G59" s="35">
        <f t="shared" si="3"/>
        <v>250000</v>
      </c>
      <c r="H59" s="36">
        <v>250000</v>
      </c>
      <c r="I59" s="36">
        <v>288880</v>
      </c>
      <c r="J59" s="36">
        <v>88064</v>
      </c>
      <c r="K59" s="36">
        <v>88064</v>
      </c>
      <c r="L59" s="37">
        <f t="shared" si="4"/>
        <v>0.35225600000000001</v>
      </c>
      <c r="M59" s="38">
        <f t="shared" si="5"/>
        <v>0.30484630296316811</v>
      </c>
    </row>
    <row r="60" spans="2:13" x14ac:dyDescent="0.2">
      <c r="B60" s="32"/>
      <c r="C60" s="33"/>
      <c r="D60" s="34"/>
      <c r="E60" s="29">
        <v>5620</v>
      </c>
      <c r="F60" s="30" t="s">
        <v>52</v>
      </c>
      <c r="G60" s="35">
        <f t="shared" si="3"/>
        <v>2009227.99</v>
      </c>
      <c r="H60" s="36">
        <v>2009227.99</v>
      </c>
      <c r="I60" s="36">
        <v>3009227.99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5670</v>
      </c>
      <c r="F61" s="30" t="s">
        <v>36</v>
      </c>
      <c r="G61" s="35">
        <f t="shared" si="3"/>
        <v>95000</v>
      </c>
      <c r="H61" s="36">
        <v>95000</v>
      </c>
      <c r="I61" s="36">
        <v>95000</v>
      </c>
      <c r="J61" s="36">
        <v>90823.05</v>
      </c>
      <c r="K61" s="36">
        <v>90823.05</v>
      </c>
      <c r="L61" s="37">
        <f t="shared" si="4"/>
        <v>0.95603210526315796</v>
      </c>
      <c r="M61" s="38">
        <f t="shared" si="5"/>
        <v>0.95603210526315796</v>
      </c>
    </row>
    <row r="62" spans="2:13" ht="22.5" x14ac:dyDescent="0.2">
      <c r="B62" s="32" t="s">
        <v>63</v>
      </c>
      <c r="C62" s="33"/>
      <c r="D62" s="34" t="s">
        <v>64</v>
      </c>
      <c r="E62" s="29">
        <v>5110</v>
      </c>
      <c r="F62" s="30" t="s">
        <v>26</v>
      </c>
      <c r="G62" s="35">
        <f t="shared" si="3"/>
        <v>0</v>
      </c>
      <c r="H62" s="36">
        <v>0</v>
      </c>
      <c r="I62" s="36">
        <v>194372</v>
      </c>
      <c r="J62" s="36">
        <v>194372</v>
      </c>
      <c r="K62" s="36">
        <v>194372</v>
      </c>
      <c r="L62" s="37">
        <f t="shared" si="4"/>
        <v>0</v>
      </c>
      <c r="M62" s="38">
        <f t="shared" si="5"/>
        <v>1</v>
      </c>
    </row>
    <row r="63" spans="2:13" ht="22.5" x14ac:dyDescent="0.2">
      <c r="B63" s="32"/>
      <c r="C63" s="33"/>
      <c r="D63" s="34"/>
      <c r="E63" s="29">
        <v>5150</v>
      </c>
      <c r="F63" s="30" t="s">
        <v>27</v>
      </c>
      <c r="G63" s="35">
        <f t="shared" si="3"/>
        <v>60094</v>
      </c>
      <c r="H63" s="36">
        <v>60094</v>
      </c>
      <c r="I63" s="36">
        <v>183426</v>
      </c>
      <c r="J63" s="36">
        <v>183197.72</v>
      </c>
      <c r="K63" s="36">
        <v>183197.72</v>
      </c>
      <c r="L63" s="37">
        <f t="shared" si="4"/>
        <v>3.0485193197324194</v>
      </c>
      <c r="M63" s="38">
        <f t="shared" si="5"/>
        <v>0.99875546541929716</v>
      </c>
    </row>
    <row r="64" spans="2:13" x14ac:dyDescent="0.2">
      <c r="B64" s="32"/>
      <c r="C64" s="33"/>
      <c r="D64" s="34"/>
      <c r="E64" s="29">
        <v>5190</v>
      </c>
      <c r="F64" s="30" t="s">
        <v>23</v>
      </c>
      <c r="G64" s="35">
        <f t="shared" si="3"/>
        <v>0</v>
      </c>
      <c r="H64" s="36">
        <v>0</v>
      </c>
      <c r="I64" s="36">
        <v>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22.5" x14ac:dyDescent="0.2">
      <c r="B65" s="32"/>
      <c r="C65" s="33"/>
      <c r="D65" s="34"/>
      <c r="E65" s="29">
        <v>5640</v>
      </c>
      <c r="F65" s="30" t="s">
        <v>58</v>
      </c>
      <c r="G65" s="35">
        <f t="shared" si="3"/>
        <v>0</v>
      </c>
      <c r="H65" s="36">
        <v>0</v>
      </c>
      <c r="I65" s="36">
        <v>85000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ht="33.75" x14ac:dyDescent="0.2">
      <c r="B66" s="32" t="s">
        <v>65</v>
      </c>
      <c r="C66" s="33"/>
      <c r="D66" s="34" t="s">
        <v>66</v>
      </c>
      <c r="E66" s="29">
        <v>5150</v>
      </c>
      <c r="F66" s="30" t="s">
        <v>27</v>
      </c>
      <c r="G66" s="35">
        <f t="shared" si="3"/>
        <v>16000</v>
      </c>
      <c r="H66" s="36">
        <v>16000</v>
      </c>
      <c r="I66" s="36">
        <v>16000</v>
      </c>
      <c r="J66" s="36">
        <v>10509.6</v>
      </c>
      <c r="K66" s="36">
        <v>10509.6</v>
      </c>
      <c r="L66" s="37">
        <f t="shared" si="4"/>
        <v>0.65685000000000004</v>
      </c>
      <c r="M66" s="38">
        <f t="shared" si="5"/>
        <v>0.65685000000000004</v>
      </c>
    </row>
    <row r="67" spans="2:13" ht="22.5" x14ac:dyDescent="0.2">
      <c r="B67" s="32" t="s">
        <v>67</v>
      </c>
      <c r="C67" s="33"/>
      <c r="D67" s="34" t="s">
        <v>68</v>
      </c>
      <c r="E67" s="29">
        <v>5650</v>
      </c>
      <c r="F67" s="30" t="s">
        <v>30</v>
      </c>
      <c r="G67" s="35">
        <f t="shared" si="3"/>
        <v>15000</v>
      </c>
      <c r="H67" s="36">
        <v>15000</v>
      </c>
      <c r="I67" s="36">
        <v>16000</v>
      </c>
      <c r="J67" s="36">
        <v>15987.58</v>
      </c>
      <c r="K67" s="36">
        <v>15987.58</v>
      </c>
      <c r="L67" s="37">
        <f t="shared" si="4"/>
        <v>1.0658386666666666</v>
      </c>
      <c r="M67" s="38">
        <f t="shared" si="5"/>
        <v>0.99922374999999997</v>
      </c>
    </row>
    <row r="68" spans="2:13" ht="22.5" x14ac:dyDescent="0.2">
      <c r="B68" s="32" t="s">
        <v>69</v>
      </c>
      <c r="C68" s="33"/>
      <c r="D68" s="34" t="s">
        <v>70</v>
      </c>
      <c r="E68" s="29">
        <v>5190</v>
      </c>
      <c r="F68" s="30" t="s">
        <v>23</v>
      </c>
      <c r="G68" s="35">
        <f t="shared" si="3"/>
        <v>2000</v>
      </c>
      <c r="H68" s="36">
        <v>2000</v>
      </c>
      <c r="I68" s="36">
        <v>2000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/>
      <c r="C69" s="33"/>
      <c r="D69" s="34"/>
      <c r="E69" s="39"/>
      <c r="F69" s="40"/>
      <c r="G69" s="44"/>
      <c r="H69" s="44"/>
      <c r="I69" s="44"/>
      <c r="J69" s="44"/>
      <c r="K69" s="44"/>
      <c r="L69" s="41"/>
      <c r="M69" s="42"/>
    </row>
    <row r="70" spans="2:13" x14ac:dyDescent="0.2">
      <c r="B70" s="32"/>
      <c r="C70" s="33"/>
      <c r="D70" s="27"/>
      <c r="E70" s="43"/>
      <c r="F70" s="27"/>
      <c r="G70" s="27"/>
      <c r="H70" s="27"/>
      <c r="I70" s="27"/>
      <c r="J70" s="27"/>
      <c r="K70" s="27"/>
      <c r="L70" s="27"/>
      <c r="M70" s="28"/>
    </row>
    <row r="71" spans="2:13" ht="13.15" customHeight="1" x14ac:dyDescent="0.2">
      <c r="B71" s="88" t="s">
        <v>14</v>
      </c>
      <c r="C71" s="89"/>
      <c r="D71" s="89"/>
      <c r="E71" s="89"/>
      <c r="F71" s="89"/>
      <c r="G71" s="7">
        <f>SUM(G9:G68)</f>
        <v>21121380.709999997</v>
      </c>
      <c r="H71" s="7">
        <f>SUM(H9:H68)</f>
        <v>21121380.709999997</v>
      </c>
      <c r="I71" s="7">
        <f>SUM(I9:I68)</f>
        <v>49906731.150000006</v>
      </c>
      <c r="J71" s="7">
        <f>SUM(J9:J68)</f>
        <v>29141040.130000003</v>
      </c>
      <c r="K71" s="7">
        <f>SUM(K9:K68)</f>
        <v>26058415.84</v>
      </c>
      <c r="L71" s="8">
        <f>IFERROR(K71/H71,0)</f>
        <v>1.2337458520248417</v>
      </c>
      <c r="M71" s="9">
        <f>IFERROR(K71/I71,0)</f>
        <v>0.52214230905403625</v>
      </c>
    </row>
    <row r="72" spans="2:13" ht="4.9000000000000004" customHeight="1" x14ac:dyDescent="0.2">
      <c r="B72" s="32"/>
      <c r="C72" s="33"/>
      <c r="D72" s="27"/>
      <c r="E72" s="43"/>
      <c r="F72" s="27"/>
      <c r="G72" s="27"/>
      <c r="H72" s="27"/>
      <c r="I72" s="27"/>
      <c r="J72" s="27"/>
      <c r="K72" s="27"/>
      <c r="L72" s="27"/>
      <c r="M72" s="28"/>
    </row>
    <row r="73" spans="2:13" ht="13.15" customHeight="1" x14ac:dyDescent="0.2">
      <c r="B73" s="90" t="s">
        <v>15</v>
      </c>
      <c r="C73" s="87"/>
      <c r="D73" s="87"/>
      <c r="E73" s="21"/>
      <c r="F73" s="26"/>
      <c r="G73" s="27"/>
      <c r="H73" s="27"/>
      <c r="I73" s="27"/>
      <c r="J73" s="27"/>
      <c r="K73" s="27"/>
      <c r="L73" s="27"/>
      <c r="M73" s="28"/>
    </row>
    <row r="74" spans="2:13" ht="13.15" customHeight="1" x14ac:dyDescent="0.2">
      <c r="B74" s="25"/>
      <c r="C74" s="87" t="s">
        <v>16</v>
      </c>
      <c r="D74" s="87"/>
      <c r="E74" s="21"/>
      <c r="F74" s="26"/>
      <c r="G74" s="27"/>
      <c r="H74" s="27"/>
      <c r="I74" s="27"/>
      <c r="J74" s="27"/>
      <c r="K74" s="27"/>
      <c r="L74" s="27"/>
      <c r="M74" s="28"/>
    </row>
    <row r="75" spans="2:13" ht="6" customHeight="1" x14ac:dyDescent="0.2">
      <c r="B75" s="45"/>
      <c r="C75" s="46"/>
      <c r="D75" s="46"/>
      <c r="E75" s="39"/>
      <c r="F75" s="46"/>
      <c r="G75" s="27"/>
      <c r="H75" s="27"/>
      <c r="I75" s="27"/>
      <c r="J75" s="27"/>
      <c r="K75" s="27"/>
      <c r="L75" s="27"/>
      <c r="M75" s="28"/>
    </row>
    <row r="76" spans="2:13" ht="22.5" x14ac:dyDescent="0.2">
      <c r="B76" s="32" t="s">
        <v>71</v>
      </c>
      <c r="C76" s="33"/>
      <c r="D76" s="27" t="s">
        <v>72</v>
      </c>
      <c r="E76" s="43">
        <v>6220</v>
      </c>
      <c r="F76" s="27" t="s">
        <v>73</v>
      </c>
      <c r="G76" s="35">
        <f>+H76</f>
        <v>0</v>
      </c>
      <c r="H76" s="36">
        <v>0</v>
      </c>
      <c r="I76" s="36">
        <v>9679495.9199999999</v>
      </c>
      <c r="J76" s="36">
        <v>7631676.5700000003</v>
      </c>
      <c r="K76" s="36">
        <v>7631676.5700000003</v>
      </c>
      <c r="L76" s="37">
        <f>IFERROR(K76/H76,0)</f>
        <v>0</v>
      </c>
      <c r="M76" s="38">
        <f>IFERROR(K76/I76,0)</f>
        <v>0.78843739726479478</v>
      </c>
    </row>
    <row r="77" spans="2:13" x14ac:dyDescent="0.2">
      <c r="B77" s="32" t="s">
        <v>74</v>
      </c>
      <c r="C77" s="33"/>
      <c r="D77" s="27" t="s">
        <v>75</v>
      </c>
      <c r="E77" s="43">
        <v>6220</v>
      </c>
      <c r="F77" s="27" t="s">
        <v>73</v>
      </c>
      <c r="G77" s="35">
        <f>+H77</f>
        <v>0</v>
      </c>
      <c r="H77" s="36">
        <v>0</v>
      </c>
      <c r="I77" s="36">
        <v>0</v>
      </c>
      <c r="J77" s="36">
        <v>0</v>
      </c>
      <c r="K77" s="36">
        <v>0</v>
      </c>
      <c r="L77" s="37">
        <f>IFERROR(K77/H77,0)</f>
        <v>0</v>
      </c>
      <c r="M77" s="38">
        <f>IFERROR(K77/I77,0)</f>
        <v>0</v>
      </c>
    </row>
    <row r="78" spans="2:13" x14ac:dyDescent="0.2">
      <c r="B78" s="32"/>
      <c r="C78" s="33"/>
      <c r="D78" s="27"/>
      <c r="E78" s="43"/>
      <c r="F78" s="27"/>
      <c r="G78" s="44"/>
      <c r="H78" s="44"/>
      <c r="I78" s="44"/>
      <c r="J78" s="44"/>
      <c r="K78" s="44"/>
      <c r="L78" s="41"/>
      <c r="M78" s="42"/>
    </row>
    <row r="79" spans="2:13" x14ac:dyDescent="0.2">
      <c r="B79" s="47"/>
      <c r="C79" s="48"/>
      <c r="D79" s="49"/>
      <c r="E79" s="50"/>
      <c r="F79" s="49"/>
      <c r="G79" s="49"/>
      <c r="H79" s="49"/>
      <c r="I79" s="49"/>
      <c r="J79" s="49"/>
      <c r="K79" s="49"/>
      <c r="L79" s="49"/>
      <c r="M79" s="51"/>
    </row>
    <row r="80" spans="2:13" x14ac:dyDescent="0.2">
      <c r="B80" s="88" t="s">
        <v>17</v>
      </c>
      <c r="C80" s="89"/>
      <c r="D80" s="89"/>
      <c r="E80" s="89"/>
      <c r="F80" s="89"/>
      <c r="G80" s="7">
        <f>SUM(G76:G77)</f>
        <v>0</v>
      </c>
      <c r="H80" s="7">
        <f>SUM(H76:H77)</f>
        <v>0</v>
      </c>
      <c r="I80" s="7">
        <f>SUM(I76:I77)</f>
        <v>9679495.9199999999</v>
      </c>
      <c r="J80" s="7">
        <f>SUM(J76:J77)</f>
        <v>7631676.5700000003</v>
      </c>
      <c r="K80" s="7">
        <f>SUM(K76:K77)</f>
        <v>7631676.5700000003</v>
      </c>
      <c r="L80" s="8">
        <f>IFERROR(K80/H80,0)</f>
        <v>0</v>
      </c>
      <c r="M80" s="9">
        <f>IFERROR(K80/I80,0)</f>
        <v>0.78843739726479478</v>
      </c>
    </row>
    <row r="81" spans="2:13" x14ac:dyDescent="0.2">
      <c r="B81" s="4"/>
      <c r="C81" s="5"/>
      <c r="D81" s="2"/>
      <c r="E81" s="6"/>
      <c r="F81" s="2"/>
      <c r="G81" s="2"/>
      <c r="H81" s="2"/>
      <c r="I81" s="2"/>
      <c r="J81" s="2"/>
      <c r="K81" s="2"/>
      <c r="L81" s="2"/>
      <c r="M81" s="3"/>
    </row>
    <row r="82" spans="2:13" x14ac:dyDescent="0.2">
      <c r="B82" s="75" t="s">
        <v>18</v>
      </c>
      <c r="C82" s="76"/>
      <c r="D82" s="76"/>
      <c r="E82" s="76"/>
      <c r="F82" s="76"/>
      <c r="G82" s="10">
        <f>+G71+G80</f>
        <v>21121380.709999997</v>
      </c>
      <c r="H82" s="10">
        <f>+H71+H80</f>
        <v>21121380.709999997</v>
      </c>
      <c r="I82" s="10">
        <f>+I71+I80</f>
        <v>59586227.070000008</v>
      </c>
      <c r="J82" s="10">
        <f>+J71+J80</f>
        <v>36772716.700000003</v>
      </c>
      <c r="K82" s="10">
        <f>+K71+K80</f>
        <v>33690092.409999996</v>
      </c>
      <c r="L82" s="11">
        <f>IFERROR(K82/H82,0)</f>
        <v>1.5950705530367764</v>
      </c>
      <c r="M82" s="12">
        <f>IFERROR(K82/I82,0)</f>
        <v>0.56540066499632446</v>
      </c>
    </row>
    <row r="83" spans="2:13" x14ac:dyDescent="0.2">
      <c r="B83" s="13"/>
      <c r="C83" s="14"/>
      <c r="D83" s="14"/>
      <c r="E83" s="15"/>
      <c r="F83" s="14"/>
      <c r="G83" s="14"/>
      <c r="H83" s="14"/>
      <c r="I83" s="14"/>
      <c r="J83" s="14"/>
      <c r="K83" s="14"/>
      <c r="L83" s="14"/>
      <c r="M83" s="16"/>
    </row>
    <row r="84" spans="2:13" ht="15" x14ac:dyDescent="0.25">
      <c r="B84" s="17" t="s">
        <v>19</v>
      </c>
      <c r="C84" s="17"/>
      <c r="D84" s="18"/>
      <c r="E84" s="19"/>
      <c r="F84" s="18"/>
      <c r="G84" s="18"/>
      <c r="H84" s="18"/>
    </row>
  </sheetData>
  <mergeCells count="22">
    <mergeCell ref="B82:F82"/>
    <mergeCell ref="K3:K5"/>
    <mergeCell ref="L3:M3"/>
    <mergeCell ref="L4:L5"/>
    <mergeCell ref="M4:M5"/>
    <mergeCell ref="B6:D6"/>
    <mergeCell ref="J6:K6"/>
    <mergeCell ref="C7:D7"/>
    <mergeCell ref="B71:F71"/>
    <mergeCell ref="B73:D73"/>
    <mergeCell ref="C74:D74"/>
    <mergeCell ref="B80:F8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dcterms:created xsi:type="dcterms:W3CDTF">2020-08-06T19:52:58Z</dcterms:created>
  <dcterms:modified xsi:type="dcterms:W3CDTF">2021-01-28T01:08:57Z</dcterms:modified>
</cp:coreProperties>
</file>