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PPI" sheetId="1" r:id="rId1"/>
  </sheets>
  <definedNames>
    <definedName name="_xlnm.Print_Area" localSheetId="0">PPI!$B$1:$M$82</definedName>
    <definedName name="_xlnm.Print_Titles" localSheetId="0">PPI!$1:$5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1" l="1"/>
  <c r="L75" i="1"/>
  <c r="G75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74" i="1" l="1"/>
  <c r="G9" i="1"/>
  <c r="K78" i="1" l="1"/>
  <c r="J78" i="1"/>
  <c r="I78" i="1"/>
  <c r="H78" i="1"/>
  <c r="G78" i="1"/>
  <c r="K69" i="1"/>
  <c r="J69" i="1"/>
  <c r="I69" i="1"/>
  <c r="H69" i="1"/>
  <c r="G69" i="1"/>
  <c r="M78" i="1" l="1"/>
  <c r="M74" i="1"/>
  <c r="M69" i="1"/>
  <c r="M9" i="1"/>
  <c r="K80" i="1"/>
  <c r="I80" i="1"/>
  <c r="H80" i="1"/>
  <c r="J80" i="1"/>
  <c r="G80" i="1"/>
  <c r="L78" i="1"/>
  <c r="L74" i="1"/>
  <c r="L69" i="1"/>
  <c r="L9" i="1"/>
  <c r="L80" i="1" l="1"/>
  <c r="M80" i="1"/>
</calcChain>
</file>

<file path=xl/sharedStrings.xml><?xml version="1.0" encoding="utf-8"?>
<sst xmlns="http://schemas.openxmlformats.org/spreadsheetml/2006/main" count="118" uniqueCount="77">
  <si>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</si>
  <si>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</si>
  <si>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</si>
  <si>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</si>
  <si>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</si>
  <si>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</si>
  <si>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</si>
  <si>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</si>
  <si>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</si>
  <si>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</si>
  <si>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</si>
  <si>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</si>
  <si>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</si>
  <si>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</si>
  <si>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</si>
  <si>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</si>
  <si>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</si>
  <si>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</si>
  <si>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</si>
  <si>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</si>
  <si>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</si>
  <si>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G1058</t>
  </si>
  <si>
    <t>GESTIÓN DEL DESARROLLO INSTITUCIONAL (MEDIA SUPERIOR)</t>
  </si>
  <si>
    <t>OTROS MOBILIARIOS Y EQUIPOS DE ADMINISTRACION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</si>
  <si>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</si>
  <si>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</si>
  <si>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</si>
  <si>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</si>
  <si>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CAMARAS FOTOGRAFICAS Y DE VIDEO</t>
  </si>
  <si>
    <t>AUTOMOVILES Y CAMIONES</t>
  </si>
  <si>
    <t>EQUIPO DE COMUNICACION Y TELECOMUNICACION</t>
  </si>
  <si>
    <t>EQUIPOS DE GENERACION ELECTRICA, APARATOS Y ACCESO</t>
  </si>
  <si>
    <t>OTROS EQUIPOS</t>
  </si>
  <si>
    <t>G1081</t>
  </si>
  <si>
    <t>GESTIÓN DE NECESIDADES DE SERVICIOS, RECURSOS MATERIALES, FINANCIEROS E INFORMÁTICOS ATENDIDOS  PARA</t>
  </si>
  <si>
    <t>OTROS EQUIPOS DE TRANSPORTES</t>
  </si>
  <si>
    <t>HERRAMIENTAS Y MAQUINAS-HERRAMIENTA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</si>
  <si>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</si>
  <si>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</si>
  <si>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</si>
  <si>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</si>
  <si>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G2069</t>
  </si>
  <si>
    <t>GESTIÓN ADMINISTRATIVA EN MATERIA JURÍDICA, PROYECTOS ESTRATÉGICOS Y COBERTURA DEL SABES PARA MEDIA</t>
  </si>
  <si>
    <t>G2070</t>
  </si>
  <si>
    <t>GESTIÓN ADMINISTRATIVA EN MATERIA JURÍDICA, PROYECTOS ESTRATÉGICOS Y COBERTURA DEL SABES PARA SUPERI</t>
  </si>
  <si>
    <t>P0492</t>
  </si>
  <si>
    <t>ADMINISTRACIÓN E IMPARTICIÓN DE LOS SERVICIOS EXISTENTES DEL SABES A NIVEL BACHILLERATO</t>
  </si>
  <si>
    <t>MUEBLES, EXCEPTO DE OFICINA Y ESTANTERIA</t>
  </si>
  <si>
    <t>EQUIPO Y APARATOS AUDIOVISUALES</t>
  </si>
  <si>
    <t>OTRO MOBILIARIO Y EQUIPO EDUCACIONAL Y RECREATIVO</t>
  </si>
  <si>
    <t>INSTRUMENTAL MEDICO Y DE LABORATORIO</t>
  </si>
  <si>
    <t>MAQUINARIA Y EQUIPO AGROPECUARIO</t>
  </si>
  <si>
    <t>MAQUINARIA Y EQUIPO INDUSTRIAL</t>
  </si>
  <si>
    <t>P0502</t>
  </si>
  <si>
    <t>PLANEACIÓN, DESARROLLO Y MANTENIMIENTO DE LA INFRAESTRUCTURA EDUCATIVA EN LOS CENTROS A NIVEL MEDIA</t>
  </si>
  <si>
    <t>P1084</t>
  </si>
  <si>
    <t>GESTIÓN DEL PROCESO DE ACREDITACIÓN Y EVALUACIÓN DE PROGRAMAS DE LAS INSTITUCIONES DE EDUCACIÓN SUPE</t>
  </si>
  <si>
    <t>SISTEMAS DE AIRE ACONDICIONADO, CALEFACCION Y DE R</t>
  </si>
  <si>
    <t>P2021</t>
  </si>
  <si>
    <t>GESTIÓN DE LA CERTIFICACIÓN DE PROCESOS CLAVES DEL SABES A NIVEL BACHILLERATO Y UNIVERSIDAD</t>
  </si>
  <si>
    <t>P2023</t>
  </si>
  <si>
    <t>CAPACITACIÓN Y CERTIFICACIÓN DE COMPETENCIAS OCUPACIONALES EN EL BACHILLERATO SABES</t>
  </si>
  <si>
    <t>EQUIPO MEDICO Y DE LABORATORIO</t>
  </si>
  <si>
    <t>P2602</t>
  </si>
  <si>
    <t>ADMINISTRACIÓN E IMPARTICIÓN DE LOS SERVICIOS EXISTENTES DEL SABES EN LA UNIVERSIDAD</t>
  </si>
  <si>
    <t>P2606</t>
  </si>
  <si>
    <t>ADMINISTRACIÓN E IMPARTICIÓN DE LOS SERVICIOS EXISTENTES DEL SABES (ACADÉMICO NIVEL MEDIA SUPERIOR)</t>
  </si>
  <si>
    <t>P2910</t>
  </si>
  <si>
    <t>OPERACIÓN DE SERVICIOS DE VINCULACIÓN CON EL ENTORNO PARA EL NIVEL MEDIA SUPERIOR DEL SABES</t>
  </si>
  <si>
    <t>P2979</t>
  </si>
  <si>
    <t>GESTIÓN DE LOS CERTIFICADOS DE TERMINACIÓN DE ESTUDIOS PARA EL NIVEL MEDIA SUPERIOR DEL SABES</t>
  </si>
  <si>
    <t>Q0338</t>
  </si>
  <si>
    <t>INFRAESTRUCTURA EN PLANTELES DE EDUCACIÓN MEDIA SU</t>
  </si>
  <si>
    <t>EDIFICACION NO HABITACIONAL</t>
  </si>
  <si>
    <t>Q2312</t>
  </si>
  <si>
    <t>FONDOS CONCURSABLES EN PLANTELES SABES</t>
  </si>
  <si>
    <t>SISTEMA AVANZADO DE BACHILLERATO Y EDUCACION SUPERIOR EN EL ESTADO DE GTO.
Programas y Proyectos de Inversión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</si>
</sst>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tabSelected="1" workbookViewId="0">
      <selection activeCell="L3" sqref="L3:M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76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31.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5190</v>
      </c>
      <c r="F9" s="30" t="s">
        <v>23</v>
      </c>
      <c r="G9" s="35">
        <f t="shared" ref="G9:G40" si="0">+H9</f>
        <v>0</v>
      </c>
      <c r="H9" s="36">
        <v>0</v>
      </c>
      <c r="I9" s="36">
        <v>9256.7999999999993</v>
      </c>
      <c r="J9" s="36">
        <v>9256.7999999999993</v>
      </c>
      <c r="K9" s="36">
        <v>9256.7999999999993</v>
      </c>
      <c r="L9" s="37">
        <f t="shared" ref="L9:L40" si="1">IFERROR(K9/H9,0)</f>
        <v>0</v>
      </c>
      <c r="M9" s="38">
        <f t="shared" ref="M9:M40" si="2">IFERROR(K9/I9,0)</f>
        <v>1</v>
      </c>
    </row>
    <row r="10" spans="2:13" ht="33.7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0</v>
      </c>
      <c r="H10" s="36">
        <v>0</v>
      </c>
      <c r="I10" s="36">
        <v>218522</v>
      </c>
      <c r="J10" s="36">
        <v>50982</v>
      </c>
      <c r="K10" s="36">
        <v>50982</v>
      </c>
      <c r="L10" s="37">
        <f t="shared" si="1"/>
        <v>0</v>
      </c>
      <c r="M10" s="38">
        <f t="shared" si="2"/>
        <v>0.23330374058447204</v>
      </c>
    </row>
    <row r="11" spans="2:13" ht="22.5" x14ac:dyDescent="0.2">
      <c r="B11" s="32"/>
      <c r="C11" s="33"/>
      <c r="D11" s="34"/>
      <c r="E11" s="29">
        <v>5150</v>
      </c>
      <c r="F11" s="30" t="s">
        <v>27</v>
      </c>
      <c r="G11" s="35">
        <f t="shared" si="0"/>
        <v>2233000</v>
      </c>
      <c r="H11" s="36">
        <v>2233000</v>
      </c>
      <c r="I11" s="36">
        <v>2980354.2</v>
      </c>
      <c r="J11" s="36">
        <v>163554.20000000001</v>
      </c>
      <c r="K11" s="36">
        <v>163554.20000000001</v>
      </c>
      <c r="L11" s="37">
        <f t="shared" si="1"/>
        <v>7.3244155844155848E-2</v>
      </c>
      <c r="M11" s="38">
        <f t="shared" si="2"/>
        <v>5.4877437050938442E-2</v>
      </c>
    </row>
    <row r="12" spans="2:13" x14ac:dyDescent="0.2">
      <c r="B12" s="32"/>
      <c r="C12" s="33"/>
      <c r="D12" s="34"/>
      <c r="E12" s="29">
        <v>5190</v>
      </c>
      <c r="F12" s="30" t="s">
        <v>23</v>
      </c>
      <c r="G12" s="35">
        <f t="shared" si="0"/>
        <v>21600</v>
      </c>
      <c r="H12" s="36">
        <v>21600</v>
      </c>
      <c r="I12" s="36">
        <v>46100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5230</v>
      </c>
      <c r="F13" s="30" t="s">
        <v>28</v>
      </c>
      <c r="G13" s="35">
        <f t="shared" si="0"/>
        <v>20000</v>
      </c>
      <c r="H13" s="36">
        <v>20000</v>
      </c>
      <c r="I13" s="36">
        <v>38000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29</v>
      </c>
      <c r="G14" s="35">
        <f t="shared" si="0"/>
        <v>0</v>
      </c>
      <c r="H14" s="36">
        <v>0</v>
      </c>
      <c r="I14" s="36">
        <v>450000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5650</v>
      </c>
      <c r="F15" s="30" t="s">
        <v>30</v>
      </c>
      <c r="G15" s="35">
        <f t="shared" si="0"/>
        <v>60000</v>
      </c>
      <c r="H15" s="36">
        <v>60000</v>
      </c>
      <c r="I15" s="36">
        <v>154300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/>
      <c r="C16" s="33"/>
      <c r="D16" s="34"/>
      <c r="E16" s="29">
        <v>5660</v>
      </c>
      <c r="F16" s="30" t="s">
        <v>31</v>
      </c>
      <c r="G16" s="35">
        <f t="shared" si="0"/>
        <v>0</v>
      </c>
      <c r="H16" s="36">
        <v>0</v>
      </c>
      <c r="I16" s="36">
        <v>7000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5690</v>
      </c>
      <c r="F17" s="30" t="s">
        <v>32</v>
      </c>
      <c r="G17" s="35">
        <f t="shared" si="0"/>
        <v>0</v>
      </c>
      <c r="H17" s="36">
        <v>0</v>
      </c>
      <c r="I17" s="36">
        <v>15000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33.75" x14ac:dyDescent="0.2">
      <c r="B18" s="32" t="s">
        <v>33</v>
      </c>
      <c r="C18" s="33"/>
      <c r="D18" s="34" t="s">
        <v>34</v>
      </c>
      <c r="E18" s="29">
        <v>5110</v>
      </c>
      <c r="F18" s="30" t="s">
        <v>26</v>
      </c>
      <c r="G18" s="35">
        <f t="shared" si="0"/>
        <v>112300</v>
      </c>
      <c r="H18" s="36">
        <v>112300</v>
      </c>
      <c r="I18" s="36">
        <v>112300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5490</v>
      </c>
      <c r="F19" s="30" t="s">
        <v>35</v>
      </c>
      <c r="G19" s="35">
        <f t="shared" si="0"/>
        <v>15000</v>
      </c>
      <c r="H19" s="36">
        <v>15000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5650</v>
      </c>
      <c r="F20" s="30" t="s">
        <v>30</v>
      </c>
      <c r="G20" s="35">
        <f t="shared" si="0"/>
        <v>37000</v>
      </c>
      <c r="H20" s="36">
        <v>37000</v>
      </c>
      <c r="I20" s="36">
        <v>37000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5670</v>
      </c>
      <c r="F21" s="30" t="s">
        <v>36</v>
      </c>
      <c r="G21" s="35">
        <f t="shared" si="0"/>
        <v>0</v>
      </c>
      <c r="H21" s="36">
        <v>0</v>
      </c>
      <c r="I21" s="36">
        <v>15000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2.5" x14ac:dyDescent="0.2">
      <c r="B22" s="32" t="s">
        <v>37</v>
      </c>
      <c r="C22" s="33"/>
      <c r="D22" s="34" t="s">
        <v>38</v>
      </c>
      <c r="E22" s="29">
        <v>5110</v>
      </c>
      <c r="F22" s="30" t="s">
        <v>26</v>
      </c>
      <c r="G22" s="35">
        <f t="shared" si="0"/>
        <v>20000</v>
      </c>
      <c r="H22" s="36">
        <v>20000</v>
      </c>
      <c r="I22" s="36">
        <v>20000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22.5" x14ac:dyDescent="0.2">
      <c r="B23" s="32" t="s">
        <v>39</v>
      </c>
      <c r="C23" s="33"/>
      <c r="D23" s="34" t="s">
        <v>40</v>
      </c>
      <c r="E23" s="29">
        <v>5150</v>
      </c>
      <c r="F23" s="30" t="s">
        <v>27</v>
      </c>
      <c r="G23" s="35">
        <f t="shared" si="0"/>
        <v>55000</v>
      </c>
      <c r="H23" s="36">
        <v>55000</v>
      </c>
      <c r="I23" s="36">
        <v>55000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33.75" x14ac:dyDescent="0.2">
      <c r="B24" s="32" t="s">
        <v>41</v>
      </c>
      <c r="C24" s="33"/>
      <c r="D24" s="34" t="s">
        <v>42</v>
      </c>
      <c r="E24" s="29">
        <v>5150</v>
      </c>
      <c r="F24" s="30" t="s">
        <v>27</v>
      </c>
      <c r="G24" s="35">
        <f t="shared" si="0"/>
        <v>0</v>
      </c>
      <c r="H24" s="36">
        <v>0</v>
      </c>
      <c r="I24" s="36">
        <v>20000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5410</v>
      </c>
      <c r="F25" s="30" t="s">
        <v>29</v>
      </c>
      <c r="G25" s="35">
        <f t="shared" si="0"/>
        <v>0</v>
      </c>
      <c r="H25" s="36">
        <v>0</v>
      </c>
      <c r="I25" s="36">
        <v>230000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33.75" x14ac:dyDescent="0.2">
      <c r="B26" s="32" t="s">
        <v>43</v>
      </c>
      <c r="C26" s="33"/>
      <c r="D26" s="34" t="s">
        <v>44</v>
      </c>
      <c r="E26" s="29">
        <v>5150</v>
      </c>
      <c r="F26" s="30" t="s">
        <v>27</v>
      </c>
      <c r="G26" s="35">
        <f t="shared" si="0"/>
        <v>30000</v>
      </c>
      <c r="H26" s="36">
        <v>30000</v>
      </c>
      <c r="I26" s="36">
        <v>30000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22.5" x14ac:dyDescent="0.2">
      <c r="B27" s="32" t="s">
        <v>45</v>
      </c>
      <c r="C27" s="33"/>
      <c r="D27" s="34" t="s">
        <v>46</v>
      </c>
      <c r="E27" s="29">
        <v>5110</v>
      </c>
      <c r="F27" s="30" t="s">
        <v>26</v>
      </c>
      <c r="G27" s="35">
        <f t="shared" si="0"/>
        <v>1700000</v>
      </c>
      <c r="H27" s="36">
        <v>1700000</v>
      </c>
      <c r="I27" s="36">
        <v>1900738.03</v>
      </c>
      <c r="J27" s="36">
        <v>200738.03</v>
      </c>
      <c r="K27" s="36">
        <v>200738.03</v>
      </c>
      <c r="L27" s="37">
        <f t="shared" si="1"/>
        <v>0.11808119411764706</v>
      </c>
      <c r="M27" s="38">
        <f t="shared" si="2"/>
        <v>0.10561057169987807</v>
      </c>
    </row>
    <row r="28" spans="2:13" x14ac:dyDescent="0.2">
      <c r="B28" s="32"/>
      <c r="C28" s="33"/>
      <c r="D28" s="34"/>
      <c r="E28" s="29">
        <v>5120</v>
      </c>
      <c r="F28" s="30" t="s">
        <v>47</v>
      </c>
      <c r="G28" s="35">
        <f t="shared" si="0"/>
        <v>0</v>
      </c>
      <c r="H28" s="36">
        <v>0</v>
      </c>
      <c r="I28" s="36">
        <v>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22.5" x14ac:dyDescent="0.2">
      <c r="B29" s="32"/>
      <c r="C29" s="33"/>
      <c r="D29" s="34"/>
      <c r="E29" s="29">
        <v>5150</v>
      </c>
      <c r="F29" s="30" t="s">
        <v>27</v>
      </c>
      <c r="G29" s="35">
        <f t="shared" si="0"/>
        <v>9450158.7200000007</v>
      </c>
      <c r="H29" s="36">
        <v>9450158.7200000007</v>
      </c>
      <c r="I29" s="36">
        <v>14454066.76</v>
      </c>
      <c r="J29" s="36">
        <v>55874.84</v>
      </c>
      <c r="K29" s="36">
        <v>55874.84</v>
      </c>
      <c r="L29" s="37">
        <f t="shared" si="1"/>
        <v>5.9125821751277417E-3</v>
      </c>
      <c r="M29" s="38">
        <f t="shared" si="2"/>
        <v>3.8656829892765761E-3</v>
      </c>
    </row>
    <row r="30" spans="2:13" x14ac:dyDescent="0.2">
      <c r="B30" s="32"/>
      <c r="C30" s="33"/>
      <c r="D30" s="34"/>
      <c r="E30" s="29">
        <v>5190</v>
      </c>
      <c r="F30" s="30" t="s">
        <v>23</v>
      </c>
      <c r="G30" s="35">
        <f t="shared" si="0"/>
        <v>0</v>
      </c>
      <c r="H30" s="36">
        <v>0</v>
      </c>
      <c r="I30" s="36">
        <v>427888</v>
      </c>
      <c r="J30" s="36">
        <v>7888</v>
      </c>
      <c r="K30" s="36">
        <v>7888</v>
      </c>
      <c r="L30" s="37">
        <f t="shared" si="1"/>
        <v>0</v>
      </c>
      <c r="M30" s="38">
        <f t="shared" si="2"/>
        <v>1.8434730583704147E-2</v>
      </c>
    </row>
    <row r="31" spans="2:13" x14ac:dyDescent="0.2">
      <c r="B31" s="32"/>
      <c r="C31" s="33"/>
      <c r="D31" s="34"/>
      <c r="E31" s="29">
        <v>5210</v>
      </c>
      <c r="F31" s="30" t="s">
        <v>48</v>
      </c>
      <c r="G31" s="35">
        <f t="shared" si="0"/>
        <v>0</v>
      </c>
      <c r="H31" s="36">
        <v>0</v>
      </c>
      <c r="I31" s="36">
        <v>57570.82</v>
      </c>
      <c r="J31" s="36">
        <v>57570.82</v>
      </c>
      <c r="K31" s="36">
        <v>57570.82</v>
      </c>
      <c r="L31" s="37">
        <f t="shared" si="1"/>
        <v>0</v>
      </c>
      <c r="M31" s="38">
        <f t="shared" si="2"/>
        <v>1</v>
      </c>
    </row>
    <row r="32" spans="2:13" x14ac:dyDescent="0.2">
      <c r="B32" s="32"/>
      <c r="C32" s="33"/>
      <c r="D32" s="34"/>
      <c r="E32" s="29">
        <v>5230</v>
      </c>
      <c r="F32" s="30" t="s">
        <v>28</v>
      </c>
      <c r="G32" s="35">
        <f t="shared" si="0"/>
        <v>0</v>
      </c>
      <c r="H32" s="36">
        <v>0</v>
      </c>
      <c r="I32" s="36">
        <v>12000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22.5" x14ac:dyDescent="0.2">
      <c r="B33" s="32"/>
      <c r="C33" s="33"/>
      <c r="D33" s="34"/>
      <c r="E33" s="29">
        <v>5290</v>
      </c>
      <c r="F33" s="30" t="s">
        <v>49</v>
      </c>
      <c r="G33" s="35">
        <f t="shared" si="0"/>
        <v>0</v>
      </c>
      <c r="H33" s="36">
        <v>0</v>
      </c>
      <c r="I33" s="36">
        <v>6741271.2800000003</v>
      </c>
      <c r="J33" s="36">
        <v>6556271.2800000003</v>
      </c>
      <c r="K33" s="36">
        <v>6556271.2800000003</v>
      </c>
      <c r="L33" s="37">
        <f t="shared" si="1"/>
        <v>0</v>
      </c>
      <c r="M33" s="38">
        <f t="shared" si="2"/>
        <v>0.97255710498569348</v>
      </c>
    </row>
    <row r="34" spans="2:13" x14ac:dyDescent="0.2">
      <c r="B34" s="32"/>
      <c r="C34" s="33"/>
      <c r="D34" s="34"/>
      <c r="E34" s="29">
        <v>5320</v>
      </c>
      <c r="F34" s="30" t="s">
        <v>50</v>
      </c>
      <c r="G34" s="35">
        <f t="shared" si="0"/>
        <v>0</v>
      </c>
      <c r="H34" s="36">
        <v>0</v>
      </c>
      <c r="I34" s="36">
        <v>780000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5610</v>
      </c>
      <c r="F35" s="30" t="s">
        <v>51</v>
      </c>
      <c r="G35" s="35">
        <f t="shared" si="0"/>
        <v>0</v>
      </c>
      <c r="H35" s="36">
        <v>0</v>
      </c>
      <c r="I35" s="36">
        <v>210000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5620</v>
      </c>
      <c r="F36" s="30" t="s">
        <v>52</v>
      </c>
      <c r="G36" s="35">
        <f t="shared" si="0"/>
        <v>0</v>
      </c>
      <c r="H36" s="36">
        <v>0</v>
      </c>
      <c r="I36" s="36">
        <v>205000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5670</v>
      </c>
      <c r="F37" s="30" t="s">
        <v>36</v>
      </c>
      <c r="G37" s="35">
        <f t="shared" si="0"/>
        <v>0</v>
      </c>
      <c r="H37" s="36">
        <v>0</v>
      </c>
      <c r="I37" s="36">
        <v>125000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33.75" x14ac:dyDescent="0.2">
      <c r="B38" s="32" t="s">
        <v>53</v>
      </c>
      <c r="C38" s="33"/>
      <c r="D38" s="34" t="s">
        <v>54</v>
      </c>
      <c r="E38" s="29">
        <v>5150</v>
      </c>
      <c r="F38" s="30" t="s">
        <v>27</v>
      </c>
      <c r="G38" s="35">
        <f t="shared" si="0"/>
        <v>60000</v>
      </c>
      <c r="H38" s="36">
        <v>60000</v>
      </c>
      <c r="I38" s="36">
        <v>60000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ht="33.75" x14ac:dyDescent="0.2">
      <c r="B39" s="32" t="s">
        <v>55</v>
      </c>
      <c r="C39" s="33"/>
      <c r="D39" s="34" t="s">
        <v>56</v>
      </c>
      <c r="E39" s="29">
        <v>5110</v>
      </c>
      <c r="F39" s="30" t="s">
        <v>26</v>
      </c>
      <c r="G39" s="35">
        <f t="shared" si="0"/>
        <v>0</v>
      </c>
      <c r="H39" s="36">
        <v>0</v>
      </c>
      <c r="I39" s="36">
        <v>366674.3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5120</v>
      </c>
      <c r="F40" s="30" t="s">
        <v>47</v>
      </c>
      <c r="G40" s="35">
        <f t="shared" si="0"/>
        <v>0</v>
      </c>
      <c r="H40" s="36">
        <v>0</v>
      </c>
      <c r="I40" s="36">
        <v>2250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22.5" x14ac:dyDescent="0.2">
      <c r="B41" s="32"/>
      <c r="C41" s="33"/>
      <c r="D41" s="34"/>
      <c r="E41" s="29">
        <v>5150</v>
      </c>
      <c r="F41" s="30" t="s">
        <v>27</v>
      </c>
      <c r="G41" s="35">
        <f t="shared" ref="G41:G72" si="3">+H41</f>
        <v>0</v>
      </c>
      <c r="H41" s="36">
        <v>0</v>
      </c>
      <c r="I41" s="36">
        <v>2463104.96</v>
      </c>
      <c r="J41" s="36">
        <v>57814.5</v>
      </c>
      <c r="K41" s="36">
        <v>57814.5</v>
      </c>
      <c r="L41" s="37">
        <f t="shared" ref="L41:L72" si="4">IFERROR(K41/H41,0)</f>
        <v>0</v>
      </c>
      <c r="M41" s="38">
        <f t="shared" ref="M41:M66" si="5">IFERROR(K41/I41,0)</f>
        <v>2.3472203149637601E-2</v>
      </c>
    </row>
    <row r="42" spans="2:13" x14ac:dyDescent="0.2">
      <c r="B42" s="32"/>
      <c r="C42" s="33"/>
      <c r="D42" s="34"/>
      <c r="E42" s="29">
        <v>5190</v>
      </c>
      <c r="F42" s="30" t="s">
        <v>23</v>
      </c>
      <c r="G42" s="35">
        <f t="shared" si="3"/>
        <v>0</v>
      </c>
      <c r="H42" s="36">
        <v>0</v>
      </c>
      <c r="I42" s="36">
        <v>165255.44</v>
      </c>
      <c r="J42" s="36">
        <v>4737.4399999999996</v>
      </c>
      <c r="K42" s="36">
        <v>4737.4399999999996</v>
      </c>
      <c r="L42" s="37">
        <f t="shared" si="4"/>
        <v>0</v>
      </c>
      <c r="M42" s="38">
        <f t="shared" si="5"/>
        <v>2.8667377001325944E-2</v>
      </c>
    </row>
    <row r="43" spans="2:13" x14ac:dyDescent="0.2">
      <c r="B43" s="32"/>
      <c r="C43" s="33"/>
      <c r="D43" s="34"/>
      <c r="E43" s="29">
        <v>5210</v>
      </c>
      <c r="F43" s="30" t="s">
        <v>48</v>
      </c>
      <c r="G43" s="35">
        <f t="shared" si="3"/>
        <v>0</v>
      </c>
      <c r="H43" s="36">
        <v>0</v>
      </c>
      <c r="I43" s="36">
        <v>51597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5230</v>
      </c>
      <c r="F44" s="30" t="s">
        <v>28</v>
      </c>
      <c r="G44" s="35">
        <f t="shared" si="3"/>
        <v>0</v>
      </c>
      <c r="H44" s="36">
        <v>0</v>
      </c>
      <c r="I44" s="36">
        <v>161245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ht="22.5" x14ac:dyDescent="0.2">
      <c r="B45" s="32"/>
      <c r="C45" s="33"/>
      <c r="D45" s="34"/>
      <c r="E45" s="29">
        <v>5290</v>
      </c>
      <c r="F45" s="30" t="s">
        <v>49</v>
      </c>
      <c r="G45" s="35">
        <f t="shared" si="3"/>
        <v>0</v>
      </c>
      <c r="H45" s="36">
        <v>0</v>
      </c>
      <c r="I45" s="36">
        <v>1163338.8799999999</v>
      </c>
      <c r="J45" s="36">
        <v>426056.78</v>
      </c>
      <c r="K45" s="36">
        <v>426056.78</v>
      </c>
      <c r="L45" s="37">
        <f t="shared" si="4"/>
        <v>0</v>
      </c>
      <c r="M45" s="38">
        <f t="shared" si="5"/>
        <v>0.36623617359027844</v>
      </c>
    </row>
    <row r="46" spans="2:13" x14ac:dyDescent="0.2">
      <c r="B46" s="32"/>
      <c r="C46" s="33"/>
      <c r="D46" s="34"/>
      <c r="E46" s="29">
        <v>5620</v>
      </c>
      <c r="F46" s="30" t="s">
        <v>52</v>
      </c>
      <c r="G46" s="35">
        <f t="shared" si="3"/>
        <v>0</v>
      </c>
      <c r="H46" s="36">
        <v>0</v>
      </c>
      <c r="I46" s="36">
        <v>24044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 x14ac:dyDescent="0.2">
      <c r="B47" s="32"/>
      <c r="C47" s="33"/>
      <c r="D47" s="34"/>
      <c r="E47" s="29">
        <v>5640</v>
      </c>
      <c r="F47" s="30" t="s">
        <v>57</v>
      </c>
      <c r="G47" s="35">
        <f t="shared" si="3"/>
        <v>0</v>
      </c>
      <c r="H47" s="36">
        <v>0</v>
      </c>
      <c r="I47" s="36">
        <v>90000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5650</v>
      </c>
      <c r="F48" s="30" t="s">
        <v>30</v>
      </c>
      <c r="G48" s="35">
        <f t="shared" si="3"/>
        <v>0</v>
      </c>
      <c r="H48" s="36">
        <v>0</v>
      </c>
      <c r="I48" s="36">
        <v>24149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22.5" x14ac:dyDescent="0.2">
      <c r="B49" s="32"/>
      <c r="C49" s="33"/>
      <c r="D49" s="34"/>
      <c r="E49" s="29">
        <v>5660</v>
      </c>
      <c r="F49" s="30" t="s">
        <v>31</v>
      </c>
      <c r="G49" s="35">
        <f t="shared" si="3"/>
        <v>0</v>
      </c>
      <c r="H49" s="36">
        <v>0</v>
      </c>
      <c r="I49" s="36">
        <v>178230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5670</v>
      </c>
      <c r="F50" s="30" t="s">
        <v>36</v>
      </c>
      <c r="G50" s="35">
        <f t="shared" si="3"/>
        <v>0</v>
      </c>
      <c r="H50" s="36">
        <v>0</v>
      </c>
      <c r="I50" s="36">
        <v>152751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ht="22.5" x14ac:dyDescent="0.2">
      <c r="B51" s="32" t="s">
        <v>58</v>
      </c>
      <c r="C51" s="33"/>
      <c r="D51" s="34" t="s">
        <v>59</v>
      </c>
      <c r="E51" s="29">
        <v>5110</v>
      </c>
      <c r="F51" s="30" t="s">
        <v>26</v>
      </c>
      <c r="G51" s="35">
        <f t="shared" si="3"/>
        <v>0</v>
      </c>
      <c r="H51" s="36">
        <v>0</v>
      </c>
      <c r="I51" s="36">
        <v>71224</v>
      </c>
      <c r="J51" s="36">
        <v>71224</v>
      </c>
      <c r="K51" s="36">
        <v>71224</v>
      </c>
      <c r="L51" s="37">
        <f t="shared" si="4"/>
        <v>0</v>
      </c>
      <c r="M51" s="38">
        <f t="shared" si="5"/>
        <v>1</v>
      </c>
    </row>
    <row r="52" spans="2:13" ht="22.5" x14ac:dyDescent="0.2">
      <c r="B52" s="32" t="s">
        <v>60</v>
      </c>
      <c r="C52" s="33"/>
      <c r="D52" s="34" t="s">
        <v>61</v>
      </c>
      <c r="E52" s="29">
        <v>5120</v>
      </c>
      <c r="F52" s="30" t="s">
        <v>47</v>
      </c>
      <c r="G52" s="35">
        <f t="shared" si="3"/>
        <v>250000</v>
      </c>
      <c r="H52" s="36">
        <v>250000</v>
      </c>
      <c r="I52" s="36">
        <v>250000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ht="22.5" x14ac:dyDescent="0.2">
      <c r="B53" s="32"/>
      <c r="C53" s="33"/>
      <c r="D53" s="34"/>
      <c r="E53" s="29">
        <v>5150</v>
      </c>
      <c r="F53" s="30" t="s">
        <v>27</v>
      </c>
      <c r="G53" s="35">
        <f t="shared" si="3"/>
        <v>1750000</v>
      </c>
      <c r="H53" s="36">
        <v>1750000</v>
      </c>
      <c r="I53" s="36">
        <v>2462878</v>
      </c>
      <c r="J53" s="36">
        <v>712878</v>
      </c>
      <c r="K53" s="36">
        <v>712878</v>
      </c>
      <c r="L53" s="37">
        <f t="shared" si="4"/>
        <v>0.40735885714285713</v>
      </c>
      <c r="M53" s="38">
        <f t="shared" si="5"/>
        <v>0.28944917287823435</v>
      </c>
    </row>
    <row r="54" spans="2:13" x14ac:dyDescent="0.2">
      <c r="B54" s="32"/>
      <c r="C54" s="33"/>
      <c r="D54" s="34"/>
      <c r="E54" s="29">
        <v>5190</v>
      </c>
      <c r="F54" s="30" t="s">
        <v>23</v>
      </c>
      <c r="G54" s="35">
        <f t="shared" si="3"/>
        <v>275000</v>
      </c>
      <c r="H54" s="36">
        <v>275000</v>
      </c>
      <c r="I54" s="36">
        <v>312027.2</v>
      </c>
      <c r="J54" s="36">
        <v>37027.199999999997</v>
      </c>
      <c r="K54" s="36">
        <v>37027.199999999997</v>
      </c>
      <c r="L54" s="37">
        <f t="shared" si="4"/>
        <v>0.13464436363636362</v>
      </c>
      <c r="M54" s="38">
        <f t="shared" si="5"/>
        <v>0.11866657778552638</v>
      </c>
    </row>
    <row r="55" spans="2:13" x14ac:dyDescent="0.2">
      <c r="B55" s="32"/>
      <c r="C55" s="33"/>
      <c r="D55" s="34"/>
      <c r="E55" s="29">
        <v>5230</v>
      </c>
      <c r="F55" s="30" t="s">
        <v>28</v>
      </c>
      <c r="G55" s="35">
        <f t="shared" si="3"/>
        <v>200000</v>
      </c>
      <c r="H55" s="36">
        <v>200000</v>
      </c>
      <c r="I55" s="36">
        <v>200000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ht="22.5" x14ac:dyDescent="0.2">
      <c r="B56" s="32"/>
      <c r="C56" s="33"/>
      <c r="D56" s="34"/>
      <c r="E56" s="29">
        <v>5290</v>
      </c>
      <c r="F56" s="30" t="s">
        <v>49</v>
      </c>
      <c r="G56" s="35">
        <f t="shared" si="3"/>
        <v>2300000</v>
      </c>
      <c r="H56" s="36">
        <v>2300000</v>
      </c>
      <c r="I56" s="36">
        <v>8300000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">
      <c r="B57" s="32"/>
      <c r="C57" s="33"/>
      <c r="D57" s="34"/>
      <c r="E57" s="29">
        <v>5310</v>
      </c>
      <c r="F57" s="30" t="s">
        <v>62</v>
      </c>
      <c r="G57" s="35">
        <f t="shared" si="3"/>
        <v>85000</v>
      </c>
      <c r="H57" s="36">
        <v>85000</v>
      </c>
      <c r="I57" s="36">
        <v>85000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5320</v>
      </c>
      <c r="F58" s="30" t="s">
        <v>50</v>
      </c>
      <c r="G58" s="35">
        <f t="shared" si="3"/>
        <v>250000</v>
      </c>
      <c r="H58" s="36">
        <v>250000</v>
      </c>
      <c r="I58" s="36">
        <v>288880</v>
      </c>
      <c r="J58" s="36">
        <v>38880</v>
      </c>
      <c r="K58" s="36">
        <v>38880</v>
      </c>
      <c r="L58" s="37">
        <f t="shared" si="4"/>
        <v>0.15551999999999999</v>
      </c>
      <c r="M58" s="38">
        <f t="shared" si="5"/>
        <v>0.13458875657712546</v>
      </c>
    </row>
    <row r="59" spans="2:13" x14ac:dyDescent="0.2">
      <c r="B59" s="32"/>
      <c r="C59" s="33"/>
      <c r="D59" s="34"/>
      <c r="E59" s="29">
        <v>5620</v>
      </c>
      <c r="F59" s="30" t="s">
        <v>52</v>
      </c>
      <c r="G59" s="35">
        <f t="shared" si="3"/>
        <v>2009227.99</v>
      </c>
      <c r="H59" s="36">
        <v>2009227.99</v>
      </c>
      <c r="I59" s="36">
        <v>3009227.99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/>
      <c r="C60" s="33"/>
      <c r="D60" s="34"/>
      <c r="E60" s="29">
        <v>5670</v>
      </c>
      <c r="F60" s="30" t="s">
        <v>36</v>
      </c>
      <c r="G60" s="35">
        <f t="shared" si="3"/>
        <v>95000</v>
      </c>
      <c r="H60" s="36">
        <v>95000</v>
      </c>
      <c r="I60" s="36">
        <v>95000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ht="22.5" x14ac:dyDescent="0.2">
      <c r="B61" s="32" t="s">
        <v>63</v>
      </c>
      <c r="C61" s="33"/>
      <c r="D61" s="34" t="s">
        <v>64</v>
      </c>
      <c r="E61" s="29">
        <v>5110</v>
      </c>
      <c r="F61" s="30" t="s">
        <v>26</v>
      </c>
      <c r="G61" s="35">
        <f t="shared" si="3"/>
        <v>0</v>
      </c>
      <c r="H61" s="36">
        <v>0</v>
      </c>
      <c r="I61" s="36">
        <v>194372</v>
      </c>
      <c r="J61" s="36">
        <v>194372</v>
      </c>
      <c r="K61" s="36">
        <v>194372</v>
      </c>
      <c r="L61" s="37">
        <f t="shared" si="4"/>
        <v>0</v>
      </c>
      <c r="M61" s="38">
        <f t="shared" si="5"/>
        <v>1</v>
      </c>
    </row>
    <row r="62" spans="2:13" ht="22.5" x14ac:dyDescent="0.2">
      <c r="B62" s="32"/>
      <c r="C62" s="33"/>
      <c r="D62" s="34"/>
      <c r="E62" s="29">
        <v>5150</v>
      </c>
      <c r="F62" s="30" t="s">
        <v>27</v>
      </c>
      <c r="G62" s="35">
        <f t="shared" si="3"/>
        <v>60094</v>
      </c>
      <c r="H62" s="36">
        <v>60094</v>
      </c>
      <c r="I62" s="36">
        <v>156472.5</v>
      </c>
      <c r="J62" s="36">
        <v>96378.5</v>
      </c>
      <c r="K62" s="36">
        <v>96378.5</v>
      </c>
      <c r="L62" s="37">
        <f t="shared" si="4"/>
        <v>1.6037957200386062</v>
      </c>
      <c r="M62" s="38">
        <f t="shared" si="5"/>
        <v>0.61594529390148434</v>
      </c>
    </row>
    <row r="63" spans="2:13" x14ac:dyDescent="0.2">
      <c r="B63" s="32"/>
      <c r="C63" s="33"/>
      <c r="D63" s="34"/>
      <c r="E63" s="29">
        <v>5190</v>
      </c>
      <c r="F63" s="30" t="s">
        <v>23</v>
      </c>
      <c r="G63" s="35">
        <f t="shared" si="3"/>
        <v>0</v>
      </c>
      <c r="H63" s="36">
        <v>0</v>
      </c>
      <c r="I63" s="36">
        <v>85000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ht="33.75" x14ac:dyDescent="0.2">
      <c r="B64" s="32" t="s">
        <v>65</v>
      </c>
      <c r="C64" s="33"/>
      <c r="D64" s="34" t="s">
        <v>66</v>
      </c>
      <c r="E64" s="29">
        <v>5150</v>
      </c>
      <c r="F64" s="30" t="s">
        <v>27</v>
      </c>
      <c r="G64" s="35">
        <f t="shared" si="3"/>
        <v>16000</v>
      </c>
      <c r="H64" s="36">
        <v>16000</v>
      </c>
      <c r="I64" s="36">
        <v>16000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22.5" x14ac:dyDescent="0.2">
      <c r="B65" s="32" t="s">
        <v>67</v>
      </c>
      <c r="C65" s="33"/>
      <c r="D65" s="34" t="s">
        <v>68</v>
      </c>
      <c r="E65" s="29">
        <v>5650</v>
      </c>
      <c r="F65" s="30" t="s">
        <v>30</v>
      </c>
      <c r="G65" s="35">
        <f t="shared" si="3"/>
        <v>15000</v>
      </c>
      <c r="H65" s="36">
        <v>15000</v>
      </c>
      <c r="I65" s="36">
        <v>15000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ht="22.5" x14ac:dyDescent="0.2">
      <c r="B66" s="32" t="s">
        <v>69</v>
      </c>
      <c r="C66" s="33"/>
      <c r="D66" s="34" t="s">
        <v>70</v>
      </c>
      <c r="E66" s="29">
        <v>5190</v>
      </c>
      <c r="F66" s="30" t="s">
        <v>23</v>
      </c>
      <c r="G66" s="35">
        <f t="shared" si="3"/>
        <v>2000</v>
      </c>
      <c r="H66" s="36">
        <v>2000</v>
      </c>
      <c r="I66" s="36">
        <v>2000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39"/>
      <c r="F67" s="40"/>
      <c r="G67" s="44"/>
      <c r="H67" s="44"/>
      <c r="I67" s="44"/>
      <c r="J67" s="44"/>
      <c r="K67" s="44"/>
      <c r="L67" s="41"/>
      <c r="M67" s="42"/>
    </row>
    <row r="68" spans="2:13" x14ac:dyDescent="0.2">
      <c r="B68" s="32"/>
      <c r="C68" s="33"/>
      <c r="D68" s="27"/>
      <c r="E68" s="43"/>
      <c r="F68" s="27"/>
      <c r="G68" s="27"/>
      <c r="H68" s="27"/>
      <c r="I68" s="27"/>
      <c r="J68" s="27"/>
      <c r="K68" s="27"/>
      <c r="L68" s="27"/>
      <c r="M68" s="28"/>
    </row>
    <row r="69" spans="2:13" ht="13.15" customHeight="1" x14ac:dyDescent="0.2">
      <c r="B69" s="88" t="s">
        <v>14</v>
      </c>
      <c r="C69" s="89"/>
      <c r="D69" s="89"/>
      <c r="E69" s="89"/>
      <c r="F69" s="89"/>
      <c r="G69" s="7">
        <f>SUM(G9:G66)</f>
        <v>21121380.709999997</v>
      </c>
      <c r="H69" s="7">
        <f>SUM(H9:H66)</f>
        <v>21121380.709999997</v>
      </c>
      <c r="I69" s="7">
        <f>SUM(I9:I66)</f>
        <v>49797089.160000011</v>
      </c>
      <c r="J69" s="7">
        <f>SUM(J9:J66)</f>
        <v>8741504.3900000006</v>
      </c>
      <c r="K69" s="7">
        <f>SUM(K9:K66)</f>
        <v>8741504.3900000006</v>
      </c>
      <c r="L69" s="8">
        <f>IFERROR(K69/H69,0)</f>
        <v>0.41386993161206087</v>
      </c>
      <c r="M69" s="9">
        <f>IFERROR(K69/I69,0)</f>
        <v>0.17554247723020922</v>
      </c>
    </row>
    <row r="70" spans="2:13" ht="4.9000000000000004" customHeight="1" x14ac:dyDescent="0.2">
      <c r="B70" s="32"/>
      <c r="C70" s="33"/>
      <c r="D70" s="27"/>
      <c r="E70" s="43"/>
      <c r="F70" s="27"/>
      <c r="G70" s="27"/>
      <c r="H70" s="27"/>
      <c r="I70" s="27"/>
      <c r="J70" s="27"/>
      <c r="K70" s="27"/>
      <c r="L70" s="27"/>
      <c r="M70" s="28"/>
    </row>
    <row r="71" spans="2:13" ht="13.15" customHeight="1" x14ac:dyDescent="0.2">
      <c r="B71" s="90" t="s">
        <v>15</v>
      </c>
      <c r="C71" s="87"/>
      <c r="D71" s="87"/>
      <c r="E71" s="21"/>
      <c r="F71" s="26"/>
      <c r="G71" s="27"/>
      <c r="H71" s="27"/>
      <c r="I71" s="27"/>
      <c r="J71" s="27"/>
      <c r="K71" s="27"/>
      <c r="L71" s="27"/>
      <c r="M71" s="28"/>
    </row>
    <row r="72" spans="2:13" ht="13.15" customHeight="1" x14ac:dyDescent="0.2">
      <c r="B72" s="25"/>
      <c r="C72" s="87" t="s">
        <v>16</v>
      </c>
      <c r="D72" s="87"/>
      <c r="E72" s="21"/>
      <c r="F72" s="26"/>
      <c r="G72" s="27"/>
      <c r="H72" s="27"/>
      <c r="I72" s="27"/>
      <c r="J72" s="27"/>
      <c r="K72" s="27"/>
      <c r="L72" s="27"/>
      <c r="M72" s="28"/>
    </row>
    <row r="73" spans="2:13" ht="6" customHeight="1" x14ac:dyDescent="0.2">
      <c r="B73" s="45"/>
      <c r="C73" s="46"/>
      <c r="D73" s="46"/>
      <c r="E73" s="39"/>
      <c r="F73" s="46"/>
      <c r="G73" s="27"/>
      <c r="H73" s="27"/>
      <c r="I73" s="27"/>
      <c r="J73" s="27"/>
      <c r="K73" s="27"/>
      <c r="L73" s="27"/>
      <c r="M73" s="28"/>
    </row>
    <row r="74" spans="2:13" ht="22.5" x14ac:dyDescent="0.2">
      <c r="B74" s="32" t="s">
        <v>71</v>
      </c>
      <c r="C74" s="33"/>
      <c r="D74" s="27" t="s">
        <v>72</v>
      </c>
      <c r="E74" s="43">
        <v>6220</v>
      </c>
      <c r="F74" s="27" t="s">
        <v>73</v>
      </c>
      <c r="G74" s="35">
        <f>+H74</f>
        <v>0</v>
      </c>
      <c r="H74" s="36">
        <v>0</v>
      </c>
      <c r="I74" s="36">
        <v>9679495.9199999999</v>
      </c>
      <c r="J74" s="36">
        <v>5495469.2800000003</v>
      </c>
      <c r="K74" s="36">
        <v>5495469.2800000003</v>
      </c>
      <c r="L74" s="37">
        <f>IFERROR(K74/H74,0)</f>
        <v>0</v>
      </c>
      <c r="M74" s="38">
        <f>IFERROR(K74/I74,0)</f>
        <v>0.56774333347722516</v>
      </c>
    </row>
    <row r="75" spans="2:13" x14ac:dyDescent="0.2">
      <c r="B75" s="32" t="s">
        <v>74</v>
      </c>
      <c r="C75" s="33"/>
      <c r="D75" s="27" t="s">
        <v>75</v>
      </c>
      <c r="E75" s="43">
        <v>6220</v>
      </c>
      <c r="F75" s="27" t="s">
        <v>73</v>
      </c>
      <c r="G75" s="35">
        <f>+H75</f>
        <v>0</v>
      </c>
      <c r="H75" s="36">
        <v>0</v>
      </c>
      <c r="I75" s="36">
        <v>46417.5</v>
      </c>
      <c r="J75" s="36">
        <v>0</v>
      </c>
      <c r="K75" s="36">
        <v>0</v>
      </c>
      <c r="L75" s="37">
        <f>IFERROR(K75/H75,0)</f>
        <v>0</v>
      </c>
      <c r="M75" s="38">
        <f>IFERROR(K75/I75,0)</f>
        <v>0</v>
      </c>
    </row>
    <row r="76" spans="2:13" x14ac:dyDescent="0.2">
      <c r="B76" s="32"/>
      <c r="C76" s="33"/>
      <c r="D76" s="27"/>
      <c r="E76" s="43"/>
      <c r="F76" s="27"/>
      <c r="G76" s="44"/>
      <c r="H76" s="44"/>
      <c r="I76" s="44"/>
      <c r="J76" s="44"/>
      <c r="K76" s="44"/>
      <c r="L76" s="41"/>
      <c r="M76" s="42"/>
    </row>
    <row r="77" spans="2:13" x14ac:dyDescent="0.2">
      <c r="B77" s="47"/>
      <c r="C77" s="48"/>
      <c r="D77" s="49"/>
      <c r="E77" s="50"/>
      <c r="F77" s="49"/>
      <c r="G77" s="49"/>
      <c r="H77" s="49"/>
      <c r="I77" s="49"/>
      <c r="J77" s="49"/>
      <c r="K77" s="49"/>
      <c r="L77" s="49"/>
      <c r="M77" s="51"/>
    </row>
    <row r="78" spans="2:13" x14ac:dyDescent="0.2">
      <c r="B78" s="88" t="s">
        <v>17</v>
      </c>
      <c r="C78" s="89"/>
      <c r="D78" s="89"/>
      <c r="E78" s="89"/>
      <c r="F78" s="89"/>
      <c r="G78" s="7">
        <f>SUM(G74:G75)</f>
        <v>0</v>
      </c>
      <c r="H78" s="7">
        <f>SUM(H74:H75)</f>
        <v>0</v>
      </c>
      <c r="I78" s="7">
        <f>SUM(I74:I75)</f>
        <v>9725913.4199999999</v>
      </c>
      <c r="J78" s="7">
        <f>SUM(J74:J75)</f>
        <v>5495469.2800000003</v>
      </c>
      <c r="K78" s="7">
        <f>SUM(K74:K75)</f>
        <v>5495469.2800000003</v>
      </c>
      <c r="L78" s="8">
        <f>IFERROR(K78/H78,0)</f>
        <v>0</v>
      </c>
      <c r="M78" s="9">
        <f>IFERROR(K78/I78,0)</f>
        <v>0.56503374466600997</v>
      </c>
    </row>
    <row r="79" spans="2:13" x14ac:dyDescent="0.2">
      <c r="B79" s="4"/>
      <c r="C79" s="5"/>
      <c r="D79" s="2"/>
      <c r="E79" s="6"/>
      <c r="F79" s="2"/>
      <c r="G79" s="2"/>
      <c r="H79" s="2"/>
      <c r="I79" s="2"/>
      <c r="J79" s="2"/>
      <c r="K79" s="2"/>
      <c r="L79" s="2"/>
      <c r="M79" s="3"/>
    </row>
    <row r="80" spans="2:13" x14ac:dyDescent="0.2">
      <c r="B80" s="75" t="s">
        <v>18</v>
      </c>
      <c r="C80" s="76"/>
      <c r="D80" s="76"/>
      <c r="E80" s="76"/>
      <c r="F80" s="76"/>
      <c r="G80" s="10">
        <f>+G69+G78</f>
        <v>21121380.709999997</v>
      </c>
      <c r="H80" s="10">
        <f>+H69+H78</f>
        <v>21121380.709999997</v>
      </c>
      <c r="I80" s="10">
        <f>+I69+I78</f>
        <v>59523002.580000013</v>
      </c>
      <c r="J80" s="10">
        <f>+J69+J78</f>
        <v>14236973.670000002</v>
      </c>
      <c r="K80" s="10">
        <f>+K69+K78</f>
        <v>14236973.670000002</v>
      </c>
      <c r="L80" s="11">
        <f>IFERROR(K80/H80,0)</f>
        <v>0.67405506607148336</v>
      </c>
      <c r="M80" s="12">
        <f>IFERROR(K80/I80,0)</f>
        <v>0.23918440019663401</v>
      </c>
    </row>
    <row r="81" spans="2:13" x14ac:dyDescent="0.2">
      <c r="B81" s="13"/>
      <c r="C81" s="14"/>
      <c r="D81" s="14"/>
      <c r="E81" s="15"/>
      <c r="F81" s="14"/>
      <c r="G81" s="14"/>
      <c r="H81" s="14"/>
      <c r="I81" s="14"/>
      <c r="J81" s="14"/>
      <c r="K81" s="14"/>
      <c r="L81" s="14"/>
      <c r="M81" s="16"/>
    </row>
    <row r="82" spans="2:13" ht="15" x14ac:dyDescent="0.25">
      <c r="B82" s="17" t="s">
        <v>19</v>
      </c>
      <c r="C82" s="17"/>
      <c r="D82" s="18"/>
      <c r="E82" s="19"/>
      <c r="F82" s="18"/>
      <c r="G82" s="18"/>
      <c r="H82" s="18"/>
    </row>
  </sheetData>
  <mergeCells count="22">
    <mergeCell ref="B80:F80"/>
    <mergeCell ref="K3:K5"/>
    <mergeCell ref="L3:M3"/>
    <mergeCell ref="L4:L5"/>
    <mergeCell ref="M4:M5"/>
    <mergeCell ref="B6:D6"/>
    <mergeCell ref="J6:K6"/>
    <mergeCell ref="C7:D7"/>
    <mergeCell ref="B69:F69"/>
    <mergeCell ref="B71:D71"/>
    <mergeCell ref="C72:D72"/>
    <mergeCell ref="B78:F7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31496062992125984" right="0.11811023622047245" top="0.35433070866141736" bottom="0.35433070866141736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cp:lastPrinted>2020-10-28T01:18:13Z</cp:lastPrinted>
  <dcterms:created xsi:type="dcterms:W3CDTF">2020-08-06T19:52:58Z</dcterms:created>
  <dcterms:modified xsi:type="dcterms:W3CDTF">2020-10-28T01:18:20Z</dcterms:modified>
</cp:coreProperties>
</file>