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NOTAS (2)" sheetId="1" r:id="rId1"/>
  </sheets>
  <definedNames>
    <definedName name="_xlnm.Print_Area" localSheetId="0">'NOTAS (2)'!$A$1:$H$699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3" i="1" l="1"/>
  <c r="E644" i="1"/>
  <c r="E672" i="1" s="1"/>
  <c r="E636" i="1"/>
  <c r="E630" i="1"/>
  <c r="C580" i="1"/>
  <c r="E570" i="1"/>
  <c r="D570" i="1"/>
  <c r="C570" i="1"/>
  <c r="E519" i="1"/>
  <c r="D519" i="1"/>
  <c r="C519" i="1"/>
  <c r="D487" i="1"/>
  <c r="C487" i="1"/>
  <c r="D438" i="1"/>
  <c r="C438" i="1"/>
  <c r="C288" i="1"/>
  <c r="C280" i="1"/>
  <c r="I255" i="1"/>
  <c r="C246" i="1"/>
  <c r="C239" i="1"/>
  <c r="C224" i="1"/>
  <c r="F216" i="1"/>
  <c r="E216" i="1"/>
  <c r="D216" i="1"/>
  <c r="C216" i="1"/>
  <c r="J214" i="1"/>
  <c r="C180" i="1"/>
  <c r="C171" i="1"/>
  <c r="E164" i="1"/>
  <c r="D164" i="1"/>
  <c r="C164" i="1"/>
  <c r="E154" i="1"/>
  <c r="D154" i="1"/>
  <c r="C154" i="1"/>
  <c r="C82" i="1"/>
  <c r="C73" i="1"/>
  <c r="C62" i="1"/>
  <c r="F51" i="1"/>
  <c r="E51" i="1"/>
  <c r="D48" i="1"/>
  <c r="C48" i="1"/>
  <c r="D46" i="1"/>
  <c r="C46" i="1"/>
  <c r="D44" i="1"/>
  <c r="C44" i="1"/>
  <c r="D40" i="1"/>
  <c r="D39" i="1"/>
  <c r="D51" i="1" s="1"/>
  <c r="C39" i="1"/>
  <c r="C51" i="1" s="1"/>
  <c r="E35" i="1"/>
  <c r="D35" i="1"/>
  <c r="C35" i="1"/>
  <c r="E23" i="1"/>
  <c r="C23" i="1"/>
</calcChain>
</file>

<file path=xl/sharedStrings.xml><?xml version="1.0" encoding="utf-8"?>
<sst xmlns="http://schemas.openxmlformats.org/spreadsheetml/2006/main" count="818" uniqueCount="508">
  <si>
    <t>SISTEMA AVANZADO DE BACHILLERATO Y EDUCACIÓN SUPERIOR EN EL ESTADO DE GUANAJUATO</t>
  </si>
  <si>
    <t xml:space="preserve">NOTAS A LOS ESTADOS FINANCIEROS </t>
  </si>
  <si>
    <t>Al  31  de Diciembre del 2018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</si>
  <si>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</si>
  <si>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</si>
  <si>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</si>
  <si>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</si>
  <si>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</si>
  <si>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</si>
  <si>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</si>
  <si>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</si>
  <si>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</si>
  <si>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Financieras a Corto Plazo</t>
  </si>
  <si>
    <t>1121102004 PATRONATOS Y MPIOS</t>
  </si>
  <si>
    <t>1121109001 IXE CASA BOLSA 589531</t>
  </si>
  <si>
    <t>1211 INVERSIONES A LP</t>
  </si>
  <si>
    <t>1211109001  LP IXE CASA DE BOLSA 589531</t>
  </si>
  <si>
    <t>CERTIFICADO BURSATIL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</si>
  <si>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</si>
  <si>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</si>
  <si>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</si>
  <si>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</si>
  <si>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</si>
  <si>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</si>
  <si>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</si>
  <si>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</si>
  <si>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</si>
  <si>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</si>
  <si>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</si>
  <si>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</si>
  <si>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1123102001 FUNCIONARIOS Y EMPLEADOS</t>
  </si>
  <si>
    <t>1123103301 SUBSIDIO AL EMPLEO</t>
  </si>
  <si>
    <t>1123106001 OTROS DEUDORES DIVERSOS</t>
  </si>
  <si>
    <t>1125 DEUDORES POR ANTICIPOS</t>
  </si>
  <si>
    <t>1131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</si>
  <si>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</si>
  <si>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</si>
  <si>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</si>
  <si>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</si>
  <si>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</si>
  <si>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</si>
  <si>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</si>
  <si>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</si>
  <si>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</si>
  <si>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</si>
  <si>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</si>
  <si>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</si>
  <si>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</si>
  <si>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</si>
  <si>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</si>
  <si>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</si>
  <si>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</si>
  <si>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</si>
  <si>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</si>
  <si>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</si>
  <si>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</si>
  <si>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</si>
  <si>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</si>
  <si>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</si>
  <si>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</si>
  <si>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</si>
  <si>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</si>
  <si>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</si>
  <si>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</si>
  <si>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1236262700 INSTALACIONES Y EQUIPAMIENTO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</si>
  <si>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</si>
  <si>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</si>
  <si>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</si>
  <si>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</si>
  <si>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</si>
  <si>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</si>
  <si>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</si>
  <si>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</si>
  <si>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</si>
  <si>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</si>
  <si>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</si>
  <si>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</si>
  <si>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</si>
  <si>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</si>
  <si>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</si>
  <si>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</si>
  <si>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</si>
  <si>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</si>
  <si>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</si>
  <si>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</si>
  <si>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</si>
  <si>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</si>
  <si>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</si>
  <si>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</si>
  <si>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</si>
  <si>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</si>
  <si>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</si>
  <si>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</si>
  <si>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</si>
  <si>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</si>
  <si>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</si>
  <si>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</si>
  <si>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</si>
  <si>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</si>
  <si>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</si>
  <si>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ANUAL</t>
  </si>
  <si>
    <t>1263151201 "MUEBLES, EXCEPTO DE OFICINA Y ESTANTERÍA 2010"</t>
  </si>
  <si>
    <t xml:space="preserve"> </t>
  </si>
  <si>
    <t>1263151301 "BIENES ARTÍSTICOS, CULTURALES Y CIENTÍFICOS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</si>
  <si>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</si>
  <si>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</si>
  <si>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</si>
  <si>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1263252201 APARATOS DEPORTIVOS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</si>
  <si>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</si>
  <si>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</si>
  <si>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</si>
  <si>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</si>
  <si>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DEP AUTOMÓVILES Y CAMIONES</t>
  </si>
  <si>
    <t>1263454901 OTROS EQUIPOS DE TRANSPORTE 2010</t>
  </si>
  <si>
    <t>1263656101 MAQUINARIA Y EQUIPO AGROPECUARIO 2010</t>
  </si>
  <si>
    <t>1263656201 MAQUINARIA Y EQUIPO INDUSTRIAL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</si>
  <si>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</si>
  <si>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</si>
  <si>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</si>
  <si>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</si>
  <si>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</si>
  <si>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</si>
  <si>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</si>
  <si>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</si>
  <si>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</si>
  <si>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</si>
  <si>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</si>
  <si>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</si>
  <si>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</si>
  <si>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</si>
  <si>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</si>
  <si>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</si>
  <si>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>2111102001 SUELDOS DEVENGADOS EJERCICIO ANTERIOR</t>
  </si>
  <si>
    <t>2111401003 APORTACION PATRONAL IMSS</t>
  </si>
  <si>
    <t>2111401004 APORTACION PATRONAL INFONAVIT</t>
  </si>
  <si>
    <t>2112102001 PROVEEDORES DEL EJERCICIO ANTERIOR</t>
  </si>
  <si>
    <t>2117101003 ISR SALARIOS POR PAGAR</t>
  </si>
  <si>
    <t>2117101004 ISR ASIMILADOS POR PAGAR</t>
  </si>
  <si>
    <t>2117101012 ISR POR PAGAR RET. HONORARIOS</t>
  </si>
  <si>
    <t>2117101015 ISR A PAGAR RETENCIÓN ARRENDAMIENTO</t>
  </si>
  <si>
    <t>2117102003 CEDULAR ARRENDAMIENTO A PAGAR</t>
  </si>
  <si>
    <t>2117102004 CEDULAR HONORARIOS A PAGAR</t>
  </si>
  <si>
    <t>2117202004 APORTACIÓN TRABAJADOR IMSS</t>
  </si>
  <si>
    <t>2117502102 IMPUESTO NOMINAS A PAGAR</t>
  </si>
  <si>
    <t>2117902003 FONDO DE AHORRO SABES</t>
  </si>
  <si>
    <t>2117902004 FONDO DE AHORRO EMPLEADOS</t>
  </si>
  <si>
    <t>2117903001 PENSIÓN ALIMENTICIA</t>
  </si>
  <si>
    <t>2117910001 VIVIENDA</t>
  </si>
  <si>
    <t>2117912001 OPTICAS</t>
  </si>
  <si>
    <t>2117918002 CAP 2%</t>
  </si>
  <si>
    <t>2117918004 PENALIZACIONES CONTRATISTAS</t>
  </si>
  <si>
    <t>2117919001 FONACOT</t>
  </si>
  <si>
    <t>2117919003 DESCUENTO POR TELEFONÍA</t>
  </si>
  <si>
    <t>2119904003 CXP GEG POR RENDIMIENTOS</t>
  </si>
  <si>
    <t>2119904004 CXP GEG POR RECTIFICACIONES</t>
  </si>
  <si>
    <t>2119904005 CXP POR REMANENTES</t>
  </si>
  <si>
    <t>2119904008 CXP REMANENTE EN SOLICITUD DE REFRENDO</t>
  </si>
  <si>
    <t>2119905001 ACREEDORES DIVERSOS</t>
  </si>
  <si>
    <t>2119905007 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</si>
  <si>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</si>
  <si>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</si>
  <si>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</si>
  <si>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</si>
  <si>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2159 OTROS PASIVOS DIFERIDOS A C.P.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</si>
  <si>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</si>
  <si>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</si>
  <si>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</si>
  <si>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</si>
  <si>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</si>
  <si>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</si>
  <si>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</si>
  <si>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</si>
  <si>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</si>
  <si>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</si>
  <si>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 xml:space="preserve">   </t>
  </si>
  <si>
    <t>4151510253  POR CONCEPTO DE RENTA DE CAFETERIAS</t>
  </si>
  <si>
    <t>4159510710  REEXPEDICIÓN DE CREDENCIAL</t>
  </si>
  <si>
    <t>4159510714  POR CONCEPTO DE INSCRIPCIÓN BACHILLERATO</t>
  </si>
  <si>
    <t>4159510720  BIBLIOTECA DIGITAL ECEST "BLDLG-ECEST"</t>
  </si>
  <si>
    <t>4159510805  POR CONCEPTO DE CURSOS DE IDIOMAS</t>
  </si>
  <si>
    <t>4159510821  EDUCACIÓN CONTINUA</t>
  </si>
  <si>
    <t>4159510902  EXAMENES DE ADMISIÓN</t>
  </si>
  <si>
    <t>4159511106  CERTIFICADOS Y DOCUMENTOS</t>
  </si>
  <si>
    <t>4163610031  INDEMNIZACIONES (RECUPERACION POR SINIESTROS)</t>
  </si>
  <si>
    <t xml:space="preserve">    </t>
  </si>
  <si>
    <t>4169610009  OTROS INGRESOS</t>
  </si>
  <si>
    <t>4169610154  POR CONCEPTO DE DONATIVOS</t>
  </si>
  <si>
    <t>4169610158  POR CONCEPTO DE DONATIVOS EN ESPECIE</t>
  </si>
  <si>
    <t>4169610903  RECURSOS INTERINSTITUCIONALES</t>
  </si>
  <si>
    <t>4200 PARTICIPACIONES, APORTACIONES, TRANSFERENCIAS, ASIGNACIONES, SUBSIDIOS Y OTRAS AYUDAS</t>
  </si>
  <si>
    <t>4212825403  FAM EDU MEDIA SUP SERVICIOS GENERALES</t>
  </si>
  <si>
    <t>4213831000  CONVENIO SERVICIOS PERSONALES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</si>
  <si>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</si>
  <si>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</si>
  <si>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</si>
  <si>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</si>
  <si>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</si>
  <si>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</si>
  <si>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</si>
  <si>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4311511001  INTERES NORMALES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</si>
  <si>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</si>
  <si>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</si>
  <si>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</si>
  <si>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</si>
  <si>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</si>
  <si>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</si>
  <si>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Pago de nomina de maestros de bachillerato, tutores de universidad y personal administrativo</t>
  </si>
  <si>
    <t>5112121000 HONORARIOS ASIMILABLES A SALARIOS</t>
  </si>
  <si>
    <t>5112123000 RETRIBUCIONES POR SERVS. DE CARACTER SOCIAL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</si>
  <si>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</si>
  <si>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</si>
  <si>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</si>
  <si>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</si>
  <si>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</si>
  <si>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5114144000 SEGUROS MÚLTIPLES</t>
  </si>
  <si>
    <t>5115151000 CUOTAS PARA EL FONDO DE AHORRO Y FONDO DEL TRABAJO</t>
  </si>
  <si>
    <t>5115152000 INDEMNIZACIONES</t>
  </si>
  <si>
    <t>5115154000 PRESTACIONES CONTRACTUALES</t>
  </si>
  <si>
    <t>5115155000 APOYOS A LA CAPACITACION DE LOS SERV. PUBLICOS</t>
  </si>
  <si>
    <t>5115159000 OTRAS PRESTACIONES SOCIALES Y ECONOMICAS</t>
  </si>
  <si>
    <t>5116171000 ESTÍMULOS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</si>
  <si>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</si>
  <si>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</si>
  <si>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</si>
  <si>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</si>
  <si>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</si>
  <si>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</si>
  <si>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</si>
  <si>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</si>
  <si>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</si>
  <si>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</si>
  <si>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</si>
  <si>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</si>
  <si>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</si>
  <si>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</si>
  <si>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</si>
  <si>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</si>
  <si>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</si>
  <si>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5125252000 FERTILIZANTES, PESTICIDAS Y OTROS AGROQUIMICOS</t>
  </si>
  <si>
    <t>5125253000 MEDICINAS Y PRODUCTOS FARMACÉUTICOS</t>
  </si>
  <si>
    <t>5125255000 MAT., ACCESORIOS Y SUMINISTROS DE LABORATORIO</t>
  </si>
  <si>
    <t>5125256000 FIBRAS SINTÉTICAS, HULES, PLÁSTICOS Y DERIVS.</t>
  </si>
  <si>
    <t>5125259000 OTROS PRODUCTOS QUÍMICOS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</si>
  <si>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</si>
  <si>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</si>
  <si>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</si>
  <si>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</si>
  <si>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5127274000 PRODUCTOS TEXTILES</t>
  </si>
  <si>
    <t>5127275000 BLANCOS Y O. TEXTIL., EXCEPTO PRENDAS DE VESTIR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</si>
  <si>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</si>
  <si>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</si>
  <si>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</si>
  <si>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</si>
  <si>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</si>
  <si>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</si>
  <si>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</si>
  <si>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</si>
  <si>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</si>
  <si>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</si>
  <si>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</si>
  <si>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5131317000 SERV. ACCESO A INTERNET, REDES Y PROC. DE INFO.</t>
  </si>
  <si>
    <t>5131318000 SERVICIOS POSTALES Y TELEGRAFICOS</t>
  </si>
  <si>
    <t>5132322000 ARRENDAMIENTO DE EDIFICIOS</t>
  </si>
  <si>
    <t>5132323000 ARRENDA. DE MOB. Y EQ. ADMÓN., EDU. Y RECRE.</t>
  </si>
  <si>
    <t>5132325000 ARRENDAMIENTO DE EQUIPO DE TRANSPORTE</t>
  </si>
  <si>
    <t>5132327000 ARRENDAMIENTO DE ACTIVOS INTANGIBLES</t>
  </si>
  <si>
    <t>5132329000 OTROS ARRENDAMIENTOS</t>
  </si>
  <si>
    <t>5133331000 SERVS. LEGALES, DE CONTA., AUDITORIA Y RELACS.</t>
  </si>
  <si>
    <t>5133333000 SERVS. CONSULT. ADM., PROCS., TEC. Y TECNO. INFO.</t>
  </si>
  <si>
    <t>5133334000 CAPACITACIÓN</t>
  </si>
  <si>
    <t>5133336000 SERVS. APOYO ADMVO., FOTOCOPIADO E IMPRESION</t>
  </si>
  <si>
    <t>5133338000 SERVICIOS DE VIGILANCIA</t>
  </si>
  <si>
    <t>5133339000 SERVICIOS PROFESIONALES, CIENTIFICOS Y TECNICOS IN</t>
  </si>
  <si>
    <t>5134341000 SERVICIOS FINANCIEROS Y BANCARIOS</t>
  </si>
  <si>
    <t>5134345000 SEGUROS DE BIENES PATRIMONIALES</t>
  </si>
  <si>
    <t>5134347000 FLETES Y MANIOBRAS</t>
  </si>
  <si>
    <t>5134349000 SERVS. FINANCIEROS, BANCARIOS Y COMER. INTEG.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</si>
  <si>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</si>
  <si>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</si>
  <si>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</si>
  <si>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</si>
  <si>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</si>
  <si>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</si>
  <si>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</si>
  <si>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DIFUSION POR RADIO, TELEVISION Y PRENSA</t>
  </si>
  <si>
    <t>5136361200 DIFUSION POR MEDIOS ALTERNATIVOS</t>
  </si>
  <si>
    <t>5136363000 SERV. CREAT., PREP. Y PRO. PUB., EXCEP. INTERNET</t>
  </si>
  <si>
    <t>5136366000 SERV. CREAT. Y DIF CONT. EXCLUS. A T. INTERNET</t>
  </si>
  <si>
    <t>5137371000 PASAJES AEREOS</t>
  </si>
  <si>
    <t>5137372000 PASAJES TERRESTRES</t>
  </si>
  <si>
    <t>5137375000 VIATICOS EN EL PAIS</t>
  </si>
  <si>
    <t>5137376000 VIÁTICOS EN EL EXTRANJERO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</si>
  <si>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</si>
  <si>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</si>
  <si>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</si>
  <si>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</si>
  <si>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5139394000 SENTENCIAS Y RESOLUCIONES JUDICIALES</t>
  </si>
  <si>
    <t>5139395000 PENAS, MULTAS, ACCESORIOS Y ACTUALIZACIONES</t>
  </si>
  <si>
    <t>5139396000 OTROS GASTOS POR RESPONSABILIDADES</t>
  </si>
  <si>
    <t>5139398000 IMPUESTO DE NOMINA</t>
  </si>
  <si>
    <t>5139399000 OTROS SERVICIOS GENERALES</t>
  </si>
  <si>
    <t>5241441000 AYUDAS SOCIALES A PERSONAS</t>
  </si>
  <si>
    <t>5513258300 D.A. EDIFICIOS NO RESIDENCIALES</t>
  </si>
  <si>
    <t>5515151100 DEP. MUEBLES DE OFICINA Y ESTANTERIA</t>
  </si>
  <si>
    <t>5515151200 "DEP. MUEBLES, EXCEPTO DE OFICINA Y ESTANTERIA"</t>
  </si>
  <si>
    <t>5515151500 DEP. EQUIPO DE COMPUTO Y DE TECNOLOGIAS DE LA INFO</t>
  </si>
  <si>
    <t>5515151900 DEP. OTROS MOBILIARIOS Y EQUIPOS DE ADMINISTRACION</t>
  </si>
  <si>
    <t>5515252100 DEP. EQUIPO Y APARATOS AUDIOVISUALES</t>
  </si>
  <si>
    <t>5515252200 DEP. APARATOS DEPORTIVOS</t>
  </si>
  <si>
    <t>5515252300 DEP. CÁMARAS FOTOGRÁFICAS Y DE VIDEO</t>
  </si>
  <si>
    <t>5515252900 DEP. OTROS MOBILIARIOS Y EQUIPO EDUCACIONAL Y RECR</t>
  </si>
  <si>
    <t>5515353100 DEP. EQUIPO MEDICO Y DE LABORATORIO</t>
  </si>
  <si>
    <t>5515353200 DEP. INSTRUMENTAL MEDICO Y DE LABORATORIO</t>
  </si>
  <si>
    <t>5515454100 DEP. AUTOMOVILES Y CAMIONES</t>
  </si>
  <si>
    <t>5515656100 DEP. MAQUINARIA Y EQUIPO AGROPECUARIO</t>
  </si>
  <si>
    <t>5515656200 DEP. MAQUINARIA Y EQUIPO INDUSTRIAL</t>
  </si>
  <si>
    <t>5515656400 DEP. SIST. DE AIRE ACONDICIONADO, CALEFACCIÓN 2011</t>
  </si>
  <si>
    <t>5515656500 DEP. EQUIPOS DE COMUNICACIONES Y TELECOM.</t>
  </si>
  <si>
    <t>5515656600 "DEP. EQUIPO DE GENERACION ELECTRICA, APARATOS Y A</t>
  </si>
  <si>
    <t>5515656700 DEP. HERRAMIENTAS Y MAQUINAS-HERRAMIENTAS</t>
  </si>
  <si>
    <t>5515656900 DEP. OTROS EQUIPOS</t>
  </si>
  <si>
    <t>5515751300 "DEP. BIENES ARTISTICOS, CULTURALES Y CIENTIFICOS"</t>
  </si>
  <si>
    <t>5518000001 BAJA DE ACTIVO FIJO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</si>
  <si>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</si>
  <si>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</si>
  <si>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</si>
  <si>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</si>
  <si>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</si>
  <si>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APORTACIONES</t>
  </si>
  <si>
    <t>PROPIO</t>
  </si>
  <si>
    <t>3110000002  BAJA DE ACTIVO FIJO</t>
  </si>
  <si>
    <t>BAJA DE ACTIVO FIJO</t>
  </si>
  <si>
    <t>3110000003  FONDOS DE CONTINGENCIA</t>
  </si>
  <si>
    <t>3110000007  APOYOS INTERINSTITUCIONALES</t>
  </si>
  <si>
    <t>OTRAS INSTITUCIONES</t>
  </si>
  <si>
    <t>3110000099  CUENTA TRANSITORIA DEPURACIÓN AF</t>
  </si>
  <si>
    <t>OTROS</t>
  </si>
  <si>
    <t>3110915000  BIENES MUEBLES E INMUEBLES</t>
  </si>
  <si>
    <t>ESTATAL</t>
  </si>
  <si>
    <t>3110916000  OBRA PÚBLICA</t>
  </si>
  <si>
    <t>3111825405  FAM MEDIA SUP BIENES MUEBLES E INMUEBL</t>
  </si>
  <si>
    <t>FEDERAL</t>
  </si>
  <si>
    <t>3111825406  FAM MEDIA SUP OBRA PÚBLICA</t>
  </si>
  <si>
    <t>3111828005  FAFEF BIENES MUEBLES E INMUEBLES</t>
  </si>
  <si>
    <t>3111828006  FAFEF OBRA PUBLICA</t>
  </si>
  <si>
    <t>3111835000  FEDERAL CONVENIO EJER BIENES MUEBLES E INMUEBLES</t>
  </si>
  <si>
    <t>3111836000  FEDERAL CONVENIO EJER OBRA PUBLICA</t>
  </si>
  <si>
    <t>3113825405  EJE ANT FAM MEDIA SUP BIENES MUEBLES E INMUEBLES</t>
  </si>
  <si>
    <t>3113825406  EJE ANT FAM MEDIA SUP OBRA PUBLICA</t>
  </si>
  <si>
    <t>3113828005  EJE ANT FAFEF BIENES MUEBLES E INMUEBLES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</si>
  <si>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</si>
  <si>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</si>
  <si>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</si>
  <si>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</si>
  <si>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</si>
  <si>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</si>
  <si>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MUNICIPAL</t>
  </si>
  <si>
    <t>VHP-02 PATRIMONIO GENERADO</t>
  </si>
  <si>
    <t>3210 HACIENDA PUBLICA /PATRIMONIO GENERADO</t>
  </si>
  <si>
    <t>3210000001  RESULTADO DEL EJERCICIO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</si>
  <si>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</si>
  <si>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</si>
  <si>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</si>
  <si>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</si>
  <si>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</si>
  <si>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</si>
  <si>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</si>
  <si>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</si>
  <si>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</si>
  <si>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</si>
  <si>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</si>
  <si>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</si>
  <si>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</si>
  <si>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</si>
  <si>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</si>
  <si>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</si>
  <si>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</si>
  <si>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 INTERINSTITUCIONAL</t>
  </si>
  <si>
    <t>3220690211  APLICACIÓN DE REMANENTE PROPIO</t>
  </si>
  <si>
    <t>3220690214  APLICACIÓN DE REMANENTE MUNICIPAL</t>
  </si>
  <si>
    <t>3252000001  AJUSTES Y CORRECCIONES</t>
  </si>
  <si>
    <t>IV) NOTAS AL ESTADO DE FLUJO DE EFECTIVO</t>
  </si>
  <si>
    <t>EFE-01 FLUJO DE EFECTIVO</t>
  </si>
  <si>
    <t>1110 EFECTIVO Y EQUIVALENTES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</si>
  <si>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</si>
  <si>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</si>
  <si>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</si>
  <si>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</si>
  <si>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</si>
  <si>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</si>
  <si>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1112102015  BBVA 0105537835 Programa ACCESS</t>
  </si>
  <si>
    <t>1112102018  BBVA 0112003007 FONDO AHORRO 2018-2019</t>
  </si>
  <si>
    <t>1112104001  BITAL CHEQUES (HSBC)</t>
  </si>
  <si>
    <t>1112104004  DERECHOS EDUCATIVOS HSBC 4028997930</t>
  </si>
  <si>
    <t>1112104005  HSBC 4028998144</t>
  </si>
  <si>
    <t>1112104011  HSBC 4054251939 INFRAESTRUCTURA REC. ESTATAL</t>
  </si>
  <si>
    <t>1112104017  HSBC PROPIO 4057424905 CHEQUES</t>
  </si>
  <si>
    <t>1112106001  DERECHOS EDUCATIVOS BANCO DEL BAJIO</t>
  </si>
  <si>
    <t>1112106002  BAJIO PROPIO 5254446 CHEQUES CLIENTE 11380730</t>
  </si>
  <si>
    <t>1112106004  BAJIO 14209027 0101 ESTATAL</t>
  </si>
  <si>
    <t>1112106005  BAJIO 14298202 0101 APORTACIONES FAM FEDERAL 2015</t>
  </si>
  <si>
    <t>1112106006  BAJIO 0155203720101 FONDO DE AHORRO</t>
  </si>
  <si>
    <t>1112106007  BAJIO 030225900009165147 SABES FAM 2016</t>
  </si>
  <si>
    <t>1112106008  BAJIO 190576030101 SABES FAM 2017</t>
  </si>
  <si>
    <t>1112106009  BAJIO 197833070101 BURBUJA GENERACIONAL</t>
  </si>
  <si>
    <t>1112106010  BAJIO 199298010101 FAFEF 2017</t>
  </si>
  <si>
    <t>1112106011  BAJIO 206404700101 BURBUJA FEDERAL</t>
  </si>
  <si>
    <t>1112106012  BAJIO 206406030101 REM FAM 2017</t>
  </si>
  <si>
    <t>1112106013  BAJIO 21975818 REM FAM 2018</t>
  </si>
  <si>
    <t>1112107001  DERECHOS EDUCATIVOS SANTANDER 65503304994</t>
  </si>
  <si>
    <t>1112107002  SANTANDER 65-50431462-6  NÓMINA</t>
  </si>
  <si>
    <t>1112107003  SANTANDER  PROPIO 65-50445089-5 CHEQUES</t>
  </si>
  <si>
    <t>1112107004  SANTANDER 18000076691 FAM 2018</t>
  </si>
  <si>
    <t>EFE-02 ADQ. BIENES MUEBLES E INMUEBLES</t>
  </si>
  <si>
    <t>% SUB</t>
  </si>
  <si>
    <t>1231581001   TERRENOS A VALOR HISTORICO</t>
  </si>
  <si>
    <t>1233058300   EDIFICIOS NO HABITACIONALES</t>
  </si>
  <si>
    <t>1233583001   EDIFICIOS A VALOR HISTORICO</t>
  </si>
  <si>
    <t>1236262200   Edificación no habitacional</t>
  </si>
  <si>
    <t>1236762700   INSTALACIONES Y EQUIPAMIENTO EN CONSTRUCCIONES</t>
  </si>
  <si>
    <t>1240 Y 1250  BIENES MUEBLES E INTANGIBLES</t>
  </si>
  <si>
    <t>EFE-02 BIENES MUEBLES E INTANGIBLES</t>
  </si>
  <si>
    <t>1241151100 MUEBLES DE OFICINA Y ESTANTERÍA 2011</t>
  </si>
  <si>
    <t>1241151101 MUEBLES DE OFICINA Y ESTANTERÍA 2010</t>
  </si>
  <si>
    <t>1241251200 MUEBLES, EXCEPTO DE OFICINA Y ESTANTERÍA 2011</t>
  </si>
  <si>
    <t>1241351500 EQ. DE CÓMP. Y DE TECNOLOGÍAS DE LA INFORMACI 2011</t>
  </si>
  <si>
    <t>1241351501 EQ. DE CÓMP. Y DE TECNOLOGÍAS DE LA INFORMACI 2010</t>
  </si>
  <si>
    <t>1241951900 OTROS MOBILIARIOS Y EQUIPOS DE ADMINISTRACIÓN 2011</t>
  </si>
  <si>
    <t>1241951901 OTROS MOBILIARIOS Y EQUIPOS DE ADMINISTRACIÓN 2010</t>
  </si>
  <si>
    <t>1242152100 EQUIPO Y APARATOS AUDIOVISUALES 2011</t>
  </si>
  <si>
    <t>1242352300 CÁMARAS FOTOGRÁFICAS Y DE VIDEO 2011</t>
  </si>
  <si>
    <t>1242952900 OTRO MOB. Y EQUIPO EDUCACIONAL Y RECREATIVO 2011</t>
  </si>
  <si>
    <t>1242952901 OTRO MOB. Y EQUIPO EDUCACIONAL Y RECREATIVO 2010</t>
  </si>
  <si>
    <t>1243153100 EQUIPO MÉDICO Y DE LABORATORIO 2011</t>
  </si>
  <si>
    <t>1243253200 INSTRUMENTAL MÉDICO Y DE LABORATORIO 2011</t>
  </si>
  <si>
    <t>1243253201 INSTRUMENTAL MÉDICO Y DE LABORATORIO 2010</t>
  </si>
  <si>
    <t>1244154100 AUTOMÓVILES Y CAMIONES 2011</t>
  </si>
  <si>
    <t>1244154101 AUTOMÓVILES Y CAMIONES 2010</t>
  </si>
  <si>
    <t>1246156100 MAQUINARIA Y EQUIPO AGROPECUARIO 2011</t>
  </si>
  <si>
    <t>1246256200 MAQUINARIA Y EQUIPO INDUSTRIAL 2011</t>
  </si>
  <si>
    <t>1246256201 MAQUINARIA Y EQUIPO INDUSTRIAL 2010</t>
  </si>
  <si>
    <t>1246556500 EQUIPO DE COMUNICACIÓN Y TELECOMUNICACIÓN 2011</t>
  </si>
  <si>
    <t>1246556501 EQUIPO DE COMUNICACIÓN Y TELECOMUNICACIÓN 2010</t>
  </si>
  <si>
    <t>1246656600 EQ. DE GENER. ELÉCTRICA, APARATOS Y ACCES 2011</t>
  </si>
  <si>
    <t>1246656601 EQ. DE GENER. ELÉCTRICA, APARATOS Y ACCES 2010</t>
  </si>
  <si>
    <t>1246756700 HERRAMIENTAS Y MÁQUINAS-HERRAMIENTA 2011</t>
  </si>
  <si>
    <t>1246756701 HERRAMIENTAS Y MÁQUINAS-HERRAMIENTA 2010</t>
  </si>
  <si>
    <t>1246956900 OTROS EQUIPOS 2011</t>
  </si>
  <si>
    <t>1246956901 OTROS EQUIPOS 2010</t>
  </si>
  <si>
    <t>1247151301 BIENES ARTÍSTICOS, CULTURALES Y CIENTÍFICOS 2010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</si>
  <si>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</si>
  <si>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</si>
  <si>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</si>
  <si>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 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</si>
  <si>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</si>
  <si>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</si>
  <si>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</si>
  <si>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</si>
  <si>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</si>
  <si>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</si>
  <si>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</si>
  <si>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</si>
  <si>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</si>
  <si>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</si>
  <si>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</si>
  <si>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</si>
  <si>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</si>
  <si>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</si>
  <si>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</si>
  <si>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</si>
  <si>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</si>
  <si>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 xml:space="preserve">Muebles de oficina </t>
  </si>
  <si>
    <t>Muebles, excepto de</t>
  </si>
  <si>
    <t xml:space="preserve">Equipo de cómputo </t>
  </si>
  <si>
    <t xml:space="preserve">Otros mobiliarios </t>
  </si>
  <si>
    <t>Equipo y aparatos audiovisulaes</t>
  </si>
  <si>
    <t>Cámaras fotográficas</t>
  </si>
  <si>
    <t>Otro mobiliario y equipo</t>
  </si>
  <si>
    <t>Equipo médico y de laboratorio</t>
  </si>
  <si>
    <t>Instrumental medico</t>
  </si>
  <si>
    <t>Automóviles y camiones</t>
  </si>
  <si>
    <t>Carrocerías y remolques</t>
  </si>
  <si>
    <t>Maquinaria y equipo</t>
  </si>
  <si>
    <t>Equipo de comunicación</t>
  </si>
  <si>
    <t xml:space="preserve"> Equipos de generación </t>
  </si>
  <si>
    <t>Herramientas y maquinaria</t>
  </si>
  <si>
    <t>Otros equipos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</si>
  <si>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</si>
  <si>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</si>
  <si>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</si>
  <si>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</si>
  <si>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</si>
  <si>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</si>
  <si>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</si>
  <si>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</si>
  <si>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</si>
  <si>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</si>
  <si>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</si>
  <si>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7110000263  DONATIVOS EN BIENES Y SERVICIOS</t>
  </si>
  <si>
    <t>7120000263  BIENES Y SERVICIOS DONADOS</t>
  </si>
  <si>
    <t>0</t>
  </si>
  <si>
    <t>Bajo protesta de decir verdad declaramos que los Estados Financieros y sus Notas son razonablemente correctos y responsabilidad del emisor</t>
  </si>
  <si>
    <t xml:space="preserve">                                                      </t>
  </si>
  <si>
    <t>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</si>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</sst>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u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indexed="8"/>
      <name val="Soberana Sans Light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3" borderId="0" xfId="0" applyFont="1" applyFill="1"/>
    <xf numFmtId="0" fontId="4" fillId="0" borderId="0" xfId="0" applyFont="1" applyBorder="1" applyAlignment="1"/>
    <xf numFmtId="0" fontId="5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2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9" fillId="0" borderId="0" xfId="0" applyFont="1"/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8" fillId="3" borderId="0" xfId="0" applyFont="1" applyFill="1" applyBorder="1"/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/>
    </xf>
    <xf numFmtId="164" fontId="9" fillId="3" borderId="3" xfId="0" applyNumberFormat="1" applyFont="1" applyFill="1" applyBorder="1"/>
    <xf numFmtId="164" fontId="9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9" fillId="3" borderId="6" xfId="0" applyNumberFormat="1" applyFont="1" applyFill="1" applyBorder="1"/>
    <xf numFmtId="164" fontId="9" fillId="3" borderId="7" xfId="0" applyNumberFormat="1" applyFont="1" applyFill="1" applyBorder="1"/>
    <xf numFmtId="49" fontId="11" fillId="0" borderId="0" xfId="0" applyNumberFormat="1" applyFont="1" applyFill="1" applyBorder="1" applyAlignment="1">
      <alignment wrapText="1"/>
    </xf>
    <xf numFmtId="4" fontId="11" fillId="0" borderId="6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left"/>
    </xf>
    <xf numFmtId="165" fontId="9" fillId="3" borderId="6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4" fontId="11" fillId="0" borderId="1" xfId="0" applyNumberFormat="1" applyFont="1" applyFill="1" applyBorder="1" applyAlignment="1">
      <alignment wrapText="1"/>
    </xf>
    <xf numFmtId="49" fontId="2" fillId="3" borderId="8" xfId="0" applyNumberFormat="1" applyFont="1" applyFill="1" applyBorder="1" applyAlignment="1">
      <alignment horizontal="left"/>
    </xf>
    <xf numFmtId="165" fontId="9" fillId="3" borderId="9" xfId="0" applyNumberFormat="1" applyFont="1" applyFill="1" applyBorder="1"/>
    <xf numFmtId="164" fontId="9" fillId="3" borderId="10" xfId="0" applyNumberFormat="1" applyFont="1" applyFill="1" applyBorder="1"/>
    <xf numFmtId="164" fontId="9" fillId="3" borderId="9" xfId="0" applyNumberFormat="1" applyFont="1" applyFill="1" applyBorder="1"/>
    <xf numFmtId="166" fontId="2" fillId="2" borderId="1" xfId="1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49" fontId="2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165" fontId="3" fillId="3" borderId="6" xfId="0" applyNumberFormat="1" applyFont="1" applyFill="1" applyBorder="1"/>
    <xf numFmtId="164" fontId="3" fillId="3" borderId="7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3" fillId="3" borderId="9" xfId="0" applyNumberFormat="1" applyFont="1" applyFill="1" applyBorder="1"/>
    <xf numFmtId="43" fontId="2" fillId="2" borderId="1" xfId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/>
    <xf numFmtId="4" fontId="11" fillId="0" borderId="0" xfId="0" applyNumberFormat="1" applyFont="1" applyFill="1" applyBorder="1" applyAlignment="1">
      <alignment wrapText="1"/>
    </xf>
    <xf numFmtId="4" fontId="11" fillId="0" borderId="0" xfId="3" applyNumberFormat="1" applyFont="1" applyBorder="1" applyAlignment="1">
      <alignment wrapText="1"/>
    </xf>
    <xf numFmtId="49" fontId="6" fillId="3" borderId="6" xfId="0" applyNumberFormat="1" applyFont="1" applyFill="1" applyBorder="1" applyAlignment="1">
      <alignment horizontal="left"/>
    </xf>
    <xf numFmtId="165" fontId="3" fillId="0" borderId="6" xfId="0" applyNumberFormat="1" applyFont="1" applyFill="1" applyBorder="1"/>
    <xf numFmtId="4" fontId="11" fillId="0" borderId="0" xfId="4" applyNumberFormat="1" applyFont="1" applyFill="1" applyBorder="1" applyAlignment="1">
      <alignment wrapText="1"/>
    </xf>
    <xf numFmtId="165" fontId="8" fillId="0" borderId="6" xfId="0" applyNumberFormat="1" applyFont="1" applyFill="1" applyBorder="1"/>
    <xf numFmtId="165" fontId="8" fillId="3" borderId="6" xfId="0" applyNumberFormat="1" applyFont="1" applyFill="1" applyBorder="1"/>
    <xf numFmtId="0" fontId="8" fillId="3" borderId="0" xfId="0" applyFont="1" applyFill="1"/>
    <xf numFmtId="49" fontId="2" fillId="3" borderId="3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3" borderId="9" xfId="0" applyNumberFormat="1" applyFont="1" applyFill="1" applyBorder="1" applyAlignment="1">
      <alignment horizontal="right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0" fillId="0" borderId="6" xfId="0" applyBorder="1"/>
    <xf numFmtId="0" fontId="0" fillId="0" borderId="9" xfId="0" applyBorder="1"/>
    <xf numFmtId="165" fontId="3" fillId="3" borderId="9" xfId="0" applyNumberFormat="1" applyFont="1" applyFill="1" applyBorder="1"/>
    <xf numFmtId="0" fontId="3" fillId="2" borderId="1" xfId="0" applyFont="1" applyFill="1" applyBorder="1"/>
    <xf numFmtId="165" fontId="3" fillId="3" borderId="0" xfId="0" applyNumberFormat="1" applyFont="1" applyFill="1"/>
    <xf numFmtId="0" fontId="8" fillId="2" borderId="3" xfId="5" applyFont="1" applyFill="1" applyBorder="1" applyAlignment="1">
      <alignment horizontal="left" vertical="center" wrapText="1"/>
    </xf>
    <xf numFmtId="4" fontId="8" fillId="2" borderId="3" xfId="3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5" xfId="0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0" borderId="6" xfId="3" applyNumberFormat="1" applyFont="1" applyBorder="1" applyAlignment="1"/>
    <xf numFmtId="0" fontId="3" fillId="3" borderId="6" xfId="0" applyFont="1" applyFill="1" applyBorder="1"/>
    <xf numFmtId="0" fontId="3" fillId="3" borderId="5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9" xfId="3" applyNumberFormat="1" applyFont="1" applyFill="1" applyBorder="1" applyAlignment="1">
      <alignment wrapText="1"/>
    </xf>
    <xf numFmtId="0" fontId="8" fillId="2" borderId="11" xfId="5" applyFont="1" applyFill="1" applyBorder="1" applyAlignment="1">
      <alignment horizontal="left" vertical="center" wrapText="1"/>
    </xf>
    <xf numFmtId="4" fontId="8" fillId="2" borderId="11" xfId="3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right" wrapText="1"/>
    </xf>
    <xf numFmtId="4" fontId="3" fillId="0" borderId="7" xfId="3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0" xfId="3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/>
    <xf numFmtId="0" fontId="8" fillId="2" borderId="1" xfId="5" applyFont="1" applyFill="1" applyBorder="1" applyAlignment="1">
      <alignment horizontal="left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49" fontId="2" fillId="3" borderId="6" xfId="0" applyNumberFormat="1" applyFont="1" applyFill="1" applyBorder="1" applyAlignment="1">
      <alignment horizontal="left" wrapText="1"/>
    </xf>
    <xf numFmtId="49" fontId="2" fillId="3" borderId="3" xfId="0" applyNumberFormat="1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wrapText="1"/>
    </xf>
    <xf numFmtId="43" fontId="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6" fillId="3" borderId="6" xfId="0" applyNumberFormat="1" applyFont="1" applyFill="1" applyBorder="1" applyAlignment="1">
      <alignment horizontal="left" vertical="center"/>
    </xf>
    <xf numFmtId="4" fontId="14" fillId="0" borderId="17" xfId="0" applyNumberFormat="1" applyFont="1" applyFill="1" applyBorder="1" applyAlignment="1">
      <alignment wrapText="1"/>
    </xf>
    <xf numFmtId="10" fontId="14" fillId="0" borderId="18" xfId="6" applyNumberFormat="1" applyFont="1" applyFill="1" applyBorder="1" applyAlignment="1">
      <alignment wrapText="1"/>
    </xf>
    <xf numFmtId="164" fontId="3" fillId="3" borderId="7" xfId="0" applyNumberFormat="1" applyFont="1" applyFill="1" applyBorder="1" applyAlignment="1">
      <alignment horizontal="center" wrapText="1"/>
    </xf>
    <xf numFmtId="4" fontId="14" fillId="0" borderId="19" xfId="0" applyNumberFormat="1" applyFont="1" applyFill="1" applyBorder="1" applyAlignment="1">
      <alignment wrapText="1"/>
    </xf>
    <xf numFmtId="10" fontId="14" fillId="0" borderId="20" xfId="6" applyNumberFormat="1" applyFont="1" applyFill="1" applyBorder="1" applyAlignment="1">
      <alignment wrapText="1"/>
    </xf>
    <xf numFmtId="165" fontId="3" fillId="3" borderId="5" xfId="0" applyNumberFormat="1" applyFont="1" applyFill="1" applyBorder="1" applyAlignment="1">
      <alignment vertical="center"/>
    </xf>
    <xf numFmtId="10" fontId="14" fillId="0" borderId="6" xfId="6" applyNumberFormat="1" applyFont="1" applyFill="1" applyBorder="1" applyAlignment="1">
      <alignment wrapText="1"/>
    </xf>
    <xf numFmtId="9" fontId="3" fillId="3" borderId="6" xfId="2" applyNumberFormat="1" applyFont="1" applyFill="1" applyBorder="1" applyAlignment="1">
      <alignment vertical="center"/>
    </xf>
    <xf numFmtId="164" fontId="3" fillId="3" borderId="8" xfId="0" applyNumberFormat="1" applyFont="1" applyFill="1" applyBorder="1"/>
    <xf numFmtId="164" fontId="3" fillId="3" borderId="10" xfId="0" applyNumberFormat="1" applyFont="1" applyFill="1" applyBorder="1"/>
    <xf numFmtId="9" fontId="2" fillId="2" borderId="1" xfId="2" applyFont="1" applyFill="1" applyBorder="1" applyAlignment="1">
      <alignment horizontal="center" vertical="center"/>
    </xf>
    <xf numFmtId="0" fontId="6" fillId="0" borderId="0" xfId="0" applyFont="1" applyFill="1"/>
    <xf numFmtId="0" fontId="8" fillId="2" borderId="3" xfId="5" applyFont="1" applyFill="1" applyBorder="1" applyAlignment="1">
      <alignment horizontal="center" vertical="center" wrapText="1"/>
    </xf>
    <xf numFmtId="165" fontId="9" fillId="0" borderId="6" xfId="0" applyNumberFormat="1" applyFont="1" applyFill="1" applyBorder="1"/>
    <xf numFmtId="165" fontId="9" fillId="0" borderId="7" xfId="0" applyNumberFormat="1" applyFont="1" applyFill="1" applyBorder="1"/>
    <xf numFmtId="165" fontId="9" fillId="3" borderId="7" xfId="0" applyNumberFormat="1" applyFont="1" applyFill="1" applyBorder="1"/>
    <xf numFmtId="49" fontId="6" fillId="3" borderId="9" xfId="0" applyNumberFormat="1" applyFont="1" applyFill="1" applyBorder="1" applyAlignment="1">
      <alignment horizontal="left"/>
    </xf>
    <xf numFmtId="165" fontId="2" fillId="2" borderId="11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8" fillId="2" borderId="1" xfId="5" applyFont="1" applyFill="1" applyBorder="1" applyAlignment="1">
      <alignment horizontal="center" vertical="center" wrapText="1"/>
    </xf>
    <xf numFmtId="165" fontId="6" fillId="3" borderId="0" xfId="0" applyNumberFormat="1" applyFont="1" applyFill="1"/>
    <xf numFmtId="165" fontId="2" fillId="2" borderId="1" xfId="1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4" fontId="3" fillId="3" borderId="3" xfId="0" applyNumberFormat="1" applyFont="1" applyFill="1" applyBorder="1"/>
    <xf numFmtId="0" fontId="3" fillId="3" borderId="4" xfId="0" applyFont="1" applyFill="1" applyBorder="1"/>
    <xf numFmtId="4" fontId="3" fillId="3" borderId="6" xfId="0" applyNumberFormat="1" applyFont="1" applyFill="1" applyBorder="1"/>
    <xf numFmtId="0" fontId="3" fillId="3" borderId="7" xfId="0" applyFont="1" applyFill="1" applyBorder="1"/>
    <xf numFmtId="4" fontId="3" fillId="3" borderId="9" xfId="0" applyNumberFormat="1" applyFont="1" applyFill="1" applyBorder="1"/>
    <xf numFmtId="0" fontId="3" fillId="3" borderId="10" xfId="0" applyFont="1" applyFill="1" applyBorder="1"/>
    <xf numFmtId="165" fontId="2" fillId="2" borderId="9" xfId="1" applyNumberFormat="1" applyFont="1" applyFill="1" applyBorder="1" applyAlignment="1">
      <alignment horizontal="center" vertical="center"/>
    </xf>
    <xf numFmtId="9" fontId="2" fillId="2" borderId="9" xfId="0" applyNumberFormat="1" applyFont="1" applyFill="1" applyBorder="1" applyAlignment="1">
      <alignment horizontal="center" vertical="center"/>
    </xf>
    <xf numFmtId="0" fontId="3" fillId="0" borderId="0" xfId="0" applyFont="1"/>
    <xf numFmtId="4" fontId="3" fillId="3" borderId="0" xfId="0" applyNumberFormat="1" applyFont="1" applyFill="1" applyBorder="1"/>
    <xf numFmtId="43" fontId="8" fillId="2" borderId="1" xfId="1" applyFont="1" applyFill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166" fontId="8" fillId="2" borderId="1" xfId="0" applyNumberFormat="1" applyFont="1" applyFill="1" applyBorder="1" applyAlignment="1">
      <alignment horizontal="right" vertical="center"/>
    </xf>
    <xf numFmtId="166" fontId="8" fillId="0" borderId="1" xfId="1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0" borderId="0" xfId="0" applyNumberFormat="1" applyFont="1" applyFill="1"/>
    <xf numFmtId="0" fontId="0" fillId="0" borderId="0" xfId="0" applyFill="1"/>
    <xf numFmtId="166" fontId="3" fillId="3" borderId="0" xfId="0" applyNumberFormat="1" applyFont="1" applyFill="1"/>
    <xf numFmtId="166" fontId="3" fillId="0" borderId="1" xfId="0" applyNumberFormat="1" applyFont="1" applyBorder="1"/>
    <xf numFmtId="0" fontId="3" fillId="0" borderId="0" xfId="0" applyFont="1" applyFill="1" applyBorder="1"/>
    <xf numFmtId="0" fontId="8" fillId="2" borderId="1" xfId="0" applyFont="1" applyFill="1" applyBorder="1" applyAlignment="1">
      <alignment vertical="center"/>
    </xf>
    <xf numFmtId="4" fontId="3" fillId="0" borderId="0" xfId="0" applyNumberFormat="1" applyFont="1" applyFill="1" applyBorder="1"/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0" fontId="7" fillId="0" borderId="0" xfId="0" applyFont="1" applyBorder="1" applyAlignment="1">
      <alignment horizontal="center"/>
    </xf>
    <xf numFmtId="4" fontId="0" fillId="0" borderId="0" xfId="0" applyNumberFormat="1" applyFill="1"/>
    <xf numFmtId="0" fontId="11" fillId="3" borderId="0" xfId="0" applyFont="1" applyFill="1"/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3" fillId="3" borderId="15" xfId="0" applyFont="1" applyFill="1" applyBorder="1" applyAlignment="1"/>
    <xf numFmtId="0" fontId="7" fillId="0" borderId="0" xfId="0" applyFont="1" applyBorder="1" applyAlignment="1">
      <alignment horizontal="center"/>
    </xf>
    <xf numFmtId="0" fontId="3" fillId="3" borderId="12" xfId="0" applyFont="1" applyFill="1" applyBorder="1" applyAlignment="1"/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</cellXfs>
  <cellStyles count="7">
    <cellStyle name="Millares" xfId="1" builtinId="3"/>
    <cellStyle name="Millares 2 16" xfId="3"/>
    <cellStyle name="Normal" xfId="0" builtinId="0"/>
    <cellStyle name="Normal 2 2" xfId="5"/>
    <cellStyle name="Normal 56" xfId="4"/>
    <cellStyle name="Porcentaje" xfId="2" builtinId="5"/>
    <cellStyle name="Porcentaj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8"/>
  <sheetViews>
    <sheetView showGridLines="0" tabSelected="1" view="pageBreakPreview" topLeftCell="A613" zoomScale="80" zoomScaleNormal="96" zoomScaleSheetLayoutView="80" workbookViewId="0">
      <selection activeCell="G628" sqref="G628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8.42578125" style="2" bestFit="1" customWidth="1"/>
    <col min="8" max="8" width="15.42578125" style="2" customWidth="1"/>
    <col min="9" max="9" width="26.7109375" style="2" customWidth="1"/>
    <col min="10" max="10" width="14" style="2" customWidth="1"/>
    <col min="11" max="11" width="21.42578125" style="2" customWidth="1"/>
    <col min="12" max="12" width="13.5703125" style="2" customWidth="1"/>
    <col min="13" max="13" width="21.140625" style="2" customWidth="1"/>
    <col min="14" max="14" width="12.140625" style="2" bestFit="1" customWidth="1"/>
    <col min="15" max="17" width="11.42578125" style="2"/>
    <col min="18" max="18" width="14.28515625" style="2" customWidth="1"/>
    <col min="19" max="19" width="12.7109375" style="2" bestFit="1" customWidth="1"/>
    <col min="20" max="16384" width="11.42578125" style="2"/>
  </cols>
  <sheetData>
    <row r="1" spans="1:12" ht="1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1"/>
      <c r="J1" s="1"/>
      <c r="K1" s="1"/>
      <c r="L1" s="1"/>
    </row>
    <row r="2" spans="1:12" ht="1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1"/>
      <c r="J2" s="1"/>
      <c r="K2" s="1"/>
      <c r="L2" s="1"/>
    </row>
    <row r="3" spans="1:12" ht="15.7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1"/>
      <c r="J3" s="1"/>
      <c r="K3" s="1"/>
      <c r="L3" s="1"/>
    </row>
    <row r="5" spans="1:12" ht="22.5" customHeight="1">
      <c r="A5" s="211" t="s">
        <v>3</v>
      </c>
      <c r="B5" s="211"/>
      <c r="C5" s="211"/>
      <c r="D5" s="211"/>
      <c r="E5" s="211"/>
      <c r="F5" s="211"/>
      <c r="G5" s="211"/>
      <c r="H5" s="211"/>
      <c r="I5" s="3"/>
      <c r="J5" s="3"/>
      <c r="K5" s="3"/>
      <c r="L5" s="3"/>
    </row>
    <row r="6" spans="1:12" ht="12" customHeight="1">
      <c r="B6" s="4"/>
      <c r="C6" s="5"/>
      <c r="D6" s="6"/>
      <c r="E6" s="7"/>
      <c r="F6" s="8"/>
    </row>
    <row r="7" spans="1:12" ht="12" customHeight="1">
      <c r="B7" s="9" t="s">
        <v>4</v>
      </c>
      <c r="C7" s="10"/>
      <c r="D7" s="11"/>
      <c r="E7" s="11"/>
      <c r="F7" s="11"/>
    </row>
    <row r="8" spans="1:12" ht="12" customHeight="1">
      <c r="B8" s="12"/>
      <c r="C8" s="13"/>
      <c r="D8" s="11"/>
      <c r="E8" s="11"/>
      <c r="F8" s="11"/>
    </row>
    <row r="9" spans="1:12" ht="12" customHeight="1">
      <c r="B9" s="14" t="s">
        <v>5</v>
      </c>
      <c r="C9" s="13"/>
      <c r="D9" s="11"/>
      <c r="E9" s="11"/>
      <c r="F9" s="11"/>
    </row>
    <row r="10" spans="1:12" ht="12" customHeight="1">
      <c r="C10" s="13"/>
    </row>
    <row r="11" spans="1:12" ht="12" customHeight="1">
      <c r="B11" s="15" t="s">
        <v>6</v>
      </c>
      <c r="C11" s="7"/>
      <c r="D11" s="7"/>
      <c r="E11" s="7"/>
    </row>
    <row r="12" spans="1:12" ht="12" customHeight="1">
      <c r="B12" s="16"/>
      <c r="C12" s="7"/>
      <c r="D12" s="7"/>
      <c r="E12" s="7"/>
    </row>
    <row r="13" spans="1:12" ht="12" customHeight="1">
      <c r="B13" s="17" t="s">
        <v>7</v>
      </c>
      <c r="C13" s="18" t="s">
        <v>8</v>
      </c>
      <c r="D13" s="18" t="s">
        <v>9</v>
      </c>
      <c r="E13" s="18" t="s">
        <v>10</v>
      </c>
    </row>
    <row r="14" spans="1:12" ht="12" customHeight="1">
      <c r="B14" s="19" t="s">
        <v>11</v>
      </c>
      <c r="C14" s="20"/>
      <c r="D14" s="21"/>
      <c r="E14" s="20">
        <v>0</v>
      </c>
    </row>
    <row r="15" spans="1:12" ht="12" customHeight="1">
      <c r="B15" s="22"/>
      <c r="C15" s="23"/>
      <c r="D15" s="24">
        <v>0</v>
      </c>
      <c r="E15" s="23">
        <v>0</v>
      </c>
    </row>
    <row r="16" spans="1:12" ht="12" customHeight="1">
      <c r="B16" s="22" t="s">
        <v>12</v>
      </c>
      <c r="C16" s="23"/>
      <c r="D16" s="24"/>
      <c r="E16" s="23">
        <v>0</v>
      </c>
    </row>
    <row r="17" spans="2:5" ht="12" customHeight="1">
      <c r="B17" s="25" t="s">
        <v>13</v>
      </c>
      <c r="C17" s="26">
        <v>200000</v>
      </c>
      <c r="E17" s="23"/>
    </row>
    <row r="18" spans="2:5" ht="12" customHeight="1">
      <c r="B18" s="25" t="s">
        <v>14</v>
      </c>
      <c r="C18" s="26">
        <v>397291</v>
      </c>
      <c r="E18" s="23"/>
    </row>
    <row r="19" spans="2:5" ht="12" customHeight="1">
      <c r="B19" s="27"/>
      <c r="C19" s="28"/>
      <c r="D19" s="24">
        <v>0</v>
      </c>
      <c r="E19" s="23">
        <v>0</v>
      </c>
    </row>
    <row r="20" spans="2:5" ht="12" customHeight="1">
      <c r="B20" s="22" t="s">
        <v>15</v>
      </c>
      <c r="C20" s="28"/>
      <c r="D20" s="24"/>
      <c r="E20" s="23"/>
    </row>
    <row r="21" spans="2:5" ht="12" customHeight="1">
      <c r="B21" s="29" t="s">
        <v>16</v>
      </c>
      <c r="C21" s="30">
        <v>434453.71</v>
      </c>
      <c r="D21" s="24" t="s">
        <v>17</v>
      </c>
      <c r="E21" s="23"/>
    </row>
    <row r="22" spans="2:5" ht="12" customHeight="1">
      <c r="B22" s="31"/>
      <c r="C22" s="32"/>
      <c r="D22" s="33">
        <v>0</v>
      </c>
      <c r="E22" s="34">
        <v>0</v>
      </c>
    </row>
    <row r="23" spans="2:5" ht="12" customHeight="1">
      <c r="B23" s="16"/>
      <c r="C23" s="35">
        <f>SUM(C14:C22)</f>
        <v>1031744.71</v>
      </c>
      <c r="D23" s="18"/>
      <c r="E23" s="18">
        <f>SUM(E14:E22)</f>
        <v>0</v>
      </c>
    </row>
    <row r="24" spans="2:5" ht="12" customHeight="1">
      <c r="B24" s="16"/>
      <c r="C24" s="7"/>
      <c r="D24" s="7"/>
      <c r="E24" s="7"/>
    </row>
    <row r="25" spans="2:5" ht="12" customHeight="1">
      <c r="B25" s="16"/>
      <c r="C25" s="7"/>
      <c r="D25" s="7"/>
      <c r="E25" s="7"/>
    </row>
    <row r="26" spans="2:5" ht="12" customHeight="1">
      <c r="B26" s="16"/>
      <c r="C26" s="7"/>
      <c r="D26" s="7"/>
      <c r="E26" s="7"/>
    </row>
    <row r="27" spans="2:5" ht="12" customHeight="1">
      <c r="B27" s="15" t="s">
        <v>18</v>
      </c>
      <c r="C27" s="36"/>
      <c r="D27" s="7"/>
      <c r="E27" s="7"/>
    </row>
    <row r="29" spans="2:5" ht="12" customHeight="1">
      <c r="B29" s="17" t="s">
        <v>19</v>
      </c>
      <c r="C29" s="18" t="s">
        <v>8</v>
      </c>
      <c r="D29" s="18" t="s">
        <v>20</v>
      </c>
      <c r="E29" s="18" t="s">
        <v>21</v>
      </c>
    </row>
    <row r="30" spans="2:5" ht="12" customHeight="1">
      <c r="B30" s="37" t="s">
        <v>22</v>
      </c>
      <c r="C30" s="38"/>
      <c r="D30" s="38"/>
      <c r="E30" s="39"/>
    </row>
    <row r="31" spans="2:5" ht="12" customHeight="1">
      <c r="B31" s="22" t="s">
        <v>23</v>
      </c>
      <c r="C31" s="26">
        <v>0</v>
      </c>
      <c r="D31" s="26">
        <v>0</v>
      </c>
      <c r="E31" s="40">
        <v>13124371.93</v>
      </c>
    </row>
    <row r="32" spans="2:5" ht="12" customHeight="1">
      <c r="B32" s="37" t="s">
        <v>24</v>
      </c>
      <c r="C32" s="38"/>
      <c r="D32" s="38"/>
      <c r="E32" s="38"/>
    </row>
    <row r="33" spans="2:11" ht="12" customHeight="1">
      <c r="B33" s="37"/>
      <c r="C33" s="38"/>
      <c r="D33" s="38"/>
      <c r="E33" s="38"/>
    </row>
    <row r="34" spans="2:11" ht="12" customHeight="1">
      <c r="B34" s="41"/>
      <c r="C34" s="42"/>
      <c r="D34" s="42"/>
      <c r="E34" s="42"/>
    </row>
    <row r="35" spans="2:11" ht="12" customHeight="1">
      <c r="C35" s="43">
        <f>SUM(C30:C34)</f>
        <v>0</v>
      </c>
      <c r="D35" s="43">
        <f>SUM(D30:D34)</f>
        <v>0</v>
      </c>
      <c r="E35" s="18">
        <f>SUM(E30:E34)</f>
        <v>13124371.93</v>
      </c>
    </row>
    <row r="36" spans="2:11" ht="12" customHeight="1">
      <c r="C36" s="44"/>
      <c r="D36" s="44"/>
      <c r="E36" s="44"/>
      <c r="H36" s="7"/>
      <c r="I36" s="7"/>
      <c r="J36" s="7"/>
      <c r="K36" s="7"/>
    </row>
    <row r="37" spans="2:11" ht="12" customHeight="1">
      <c r="H37" s="7"/>
      <c r="I37" s="7"/>
      <c r="J37" s="7"/>
      <c r="K37" s="7"/>
    </row>
    <row r="38" spans="2:11" ht="12" customHeight="1">
      <c r="B38" s="17" t="s">
        <v>25</v>
      </c>
      <c r="C38" s="18" t="s">
        <v>8</v>
      </c>
      <c r="D38" s="18" t="s">
        <v>26</v>
      </c>
      <c r="E38" s="18" t="s">
        <v>27</v>
      </c>
      <c r="F38" s="18" t="s">
        <v>28</v>
      </c>
      <c r="H38" s="7"/>
      <c r="I38" s="7"/>
      <c r="J38" s="7"/>
      <c r="K38" s="7"/>
    </row>
    <row r="39" spans="2:11" ht="12" customHeight="1">
      <c r="B39" s="37" t="s">
        <v>29</v>
      </c>
      <c r="C39" s="45">
        <f>SUM(C40:C43)</f>
        <v>273778.49</v>
      </c>
      <c r="D39" s="45">
        <f>SUM(D40:D43)</f>
        <v>273778.49</v>
      </c>
      <c r="E39" s="38"/>
      <c r="F39" s="38"/>
      <c r="H39" s="25"/>
      <c r="I39" s="25"/>
      <c r="J39" s="46"/>
      <c r="K39" s="47"/>
    </row>
    <row r="40" spans="2:11" ht="12" customHeight="1">
      <c r="B40" s="48"/>
      <c r="C40" s="49">
        <v>0</v>
      </c>
      <c r="D40" s="39">
        <f>+C40</f>
        <v>0</v>
      </c>
      <c r="E40" s="39"/>
      <c r="F40" s="39"/>
      <c r="H40" s="25"/>
      <c r="I40" s="25"/>
      <c r="J40" s="46"/>
      <c r="K40" s="47"/>
    </row>
    <row r="41" spans="2:11" ht="12" customHeight="1">
      <c r="B41" s="48" t="s">
        <v>30</v>
      </c>
      <c r="C41" s="49">
        <v>253740.81</v>
      </c>
      <c r="D41" s="39">
        <v>253740.81</v>
      </c>
      <c r="E41" s="39"/>
      <c r="F41" s="39"/>
      <c r="H41" s="25"/>
      <c r="I41" s="25"/>
      <c r="J41" s="50"/>
      <c r="K41" s="47"/>
    </row>
    <row r="42" spans="2:11" ht="12" customHeight="1">
      <c r="B42" s="48" t="s">
        <v>31</v>
      </c>
      <c r="C42" s="49">
        <v>6804.68</v>
      </c>
      <c r="D42" s="39">
        <v>6804.68</v>
      </c>
      <c r="E42" s="39"/>
      <c r="F42" s="39"/>
      <c r="H42" s="25"/>
      <c r="I42" s="25"/>
      <c r="J42" s="50"/>
      <c r="K42" s="47"/>
    </row>
    <row r="43" spans="2:11" ht="12" customHeight="1">
      <c r="B43" s="48" t="s">
        <v>32</v>
      </c>
      <c r="C43" s="49">
        <v>13233</v>
      </c>
      <c r="D43" s="39">
        <v>13233</v>
      </c>
      <c r="E43" s="39"/>
      <c r="F43" s="39"/>
      <c r="H43" s="7"/>
      <c r="I43" s="7"/>
      <c r="J43" s="7"/>
      <c r="K43" s="7"/>
    </row>
    <row r="44" spans="2:11" ht="12" customHeight="1">
      <c r="B44" s="37" t="s">
        <v>33</v>
      </c>
      <c r="C44" s="51">
        <f>SUM(C45)</f>
        <v>0</v>
      </c>
      <c r="D44" s="51">
        <f>SUM(D45)</f>
        <v>0</v>
      </c>
      <c r="E44" s="39"/>
      <c r="F44" s="39"/>
      <c r="H44" s="7"/>
      <c r="I44" s="7"/>
      <c r="J44" s="7"/>
      <c r="K44" s="7"/>
    </row>
    <row r="45" spans="2:11" ht="12" customHeight="1">
      <c r="B45" s="48"/>
      <c r="C45" s="39">
        <v>0</v>
      </c>
      <c r="D45" s="39">
        <v>0</v>
      </c>
      <c r="E45" s="39"/>
      <c r="F45" s="39"/>
    </row>
    <row r="46" spans="2:11" ht="12" customHeight="1">
      <c r="B46" s="37" t="s">
        <v>34</v>
      </c>
      <c r="C46" s="52">
        <f>+C47</f>
        <v>0</v>
      </c>
      <c r="D46" s="52">
        <f>+D47</f>
        <v>0</v>
      </c>
      <c r="E46" s="39"/>
      <c r="F46" s="39"/>
    </row>
    <row r="47" spans="2:11" ht="12" customHeight="1">
      <c r="B47" s="48"/>
      <c r="C47" s="39">
        <v>0</v>
      </c>
      <c r="D47" s="39">
        <v>0</v>
      </c>
      <c r="E47" s="39"/>
      <c r="F47" s="39"/>
    </row>
    <row r="48" spans="2:11" ht="12" customHeight="1">
      <c r="B48" s="37" t="s">
        <v>35</v>
      </c>
      <c r="C48" s="52">
        <f>+C49</f>
        <v>2930529.48</v>
      </c>
      <c r="D48" s="52">
        <f>+D49</f>
        <v>2930529.48</v>
      </c>
      <c r="E48" s="39"/>
      <c r="F48" s="39"/>
    </row>
    <row r="49" spans="2:6" ht="12" customHeight="1">
      <c r="B49" s="48" t="s">
        <v>36</v>
      </c>
      <c r="C49" s="39">
        <v>2930529.48</v>
      </c>
      <c r="D49" s="39">
        <v>2930529.48</v>
      </c>
      <c r="E49" s="39"/>
      <c r="F49" s="39"/>
    </row>
    <row r="50" spans="2:6" ht="12" customHeight="1">
      <c r="B50" s="41"/>
      <c r="C50" s="42"/>
      <c r="D50" s="42"/>
      <c r="E50" s="42"/>
      <c r="F50" s="42"/>
    </row>
    <row r="51" spans="2:6" ht="12" customHeight="1">
      <c r="C51" s="35">
        <f>+C39+C44+C46+C48</f>
        <v>3204307.9699999997</v>
      </c>
      <c r="D51" s="35">
        <f>+D39+D44+D46+D48</f>
        <v>3204307.9699999997</v>
      </c>
      <c r="E51" s="35">
        <f>SUM(E38:E50)</f>
        <v>0</v>
      </c>
      <c r="F51" s="35">
        <f>SUM(F38:F50)</f>
        <v>0</v>
      </c>
    </row>
    <row r="52" spans="2:6" ht="12" customHeight="1"/>
    <row r="53" spans="2:6" ht="12" customHeight="1"/>
    <row r="54" spans="2:6" ht="12" customHeight="1"/>
    <row r="55" spans="2:6" ht="12" customHeight="1">
      <c r="B55" s="15" t="s">
        <v>37</v>
      </c>
    </row>
    <row r="56" spans="2:6" ht="12.75" customHeight="1">
      <c r="B56" s="53"/>
    </row>
    <row r="57" spans="2:6">
      <c r="B57" s="17" t="s">
        <v>38</v>
      </c>
      <c r="C57" s="18" t="s">
        <v>8</v>
      </c>
      <c r="D57" s="18" t="s">
        <v>39</v>
      </c>
    </row>
    <row r="58" spans="2:6">
      <c r="B58" s="54" t="s">
        <v>40</v>
      </c>
      <c r="C58" s="20"/>
      <c r="D58" s="20">
        <v>0</v>
      </c>
    </row>
    <row r="59" spans="2:6">
      <c r="B59" s="55" t="s">
        <v>41</v>
      </c>
      <c r="C59" s="23"/>
      <c r="D59" s="23">
        <v>0</v>
      </c>
    </row>
    <row r="60" spans="2:6">
      <c r="B60" s="37" t="s">
        <v>42</v>
      </c>
      <c r="C60" s="23"/>
      <c r="D60" s="23"/>
    </row>
    <row r="61" spans="2:6">
      <c r="B61" s="41"/>
      <c r="C61" s="34"/>
      <c r="D61" s="34">
        <v>0</v>
      </c>
    </row>
    <row r="62" spans="2:6">
      <c r="B62" s="27"/>
      <c r="C62" s="18">
        <f>SUM(C57:C61)</f>
        <v>0</v>
      </c>
      <c r="D62" s="18"/>
    </row>
    <row r="63" spans="2:6">
      <c r="B63" s="27"/>
      <c r="C63" s="56"/>
      <c r="D63" s="56"/>
    </row>
    <row r="64" spans="2:6" ht="12" customHeight="1">
      <c r="B64" s="27"/>
      <c r="C64" s="56"/>
      <c r="D64" s="56"/>
    </row>
    <row r="65" spans="2:7" ht="14.25" customHeight="1"/>
    <row r="66" spans="2:7">
      <c r="B66" s="15" t="s">
        <v>43</v>
      </c>
    </row>
    <row r="67" spans="2:7">
      <c r="B67" s="53"/>
    </row>
    <row r="68" spans="2:7">
      <c r="B68" s="17" t="s">
        <v>44</v>
      </c>
      <c r="C68" s="18" t="s">
        <v>8</v>
      </c>
      <c r="D68" s="18" t="s">
        <v>9</v>
      </c>
      <c r="E68" s="18" t="s">
        <v>45</v>
      </c>
      <c r="F68" s="57" t="s">
        <v>46</v>
      </c>
      <c r="G68" s="18" t="s">
        <v>47</v>
      </c>
    </row>
    <row r="69" spans="2:7">
      <c r="B69" s="22" t="s">
        <v>48</v>
      </c>
      <c r="C69" s="20"/>
      <c r="D69" s="20">
        <v>0</v>
      </c>
      <c r="E69" s="20">
        <v>0</v>
      </c>
      <c r="F69" s="20">
        <v>0</v>
      </c>
      <c r="G69" s="24">
        <v>0</v>
      </c>
    </row>
    <row r="70" spans="2:7">
      <c r="B70" s="55" t="s">
        <v>41</v>
      </c>
      <c r="C70" s="23"/>
      <c r="D70" s="23">
        <v>0</v>
      </c>
      <c r="E70" s="23">
        <v>0</v>
      </c>
      <c r="F70" s="23">
        <v>0</v>
      </c>
      <c r="G70" s="24">
        <v>0</v>
      </c>
    </row>
    <row r="71" spans="2:7">
      <c r="B71" s="22"/>
      <c r="C71" s="23"/>
      <c r="D71" s="23">
        <v>0</v>
      </c>
      <c r="E71" s="23">
        <v>0</v>
      </c>
      <c r="F71" s="23">
        <v>0</v>
      </c>
      <c r="G71" s="24">
        <v>0</v>
      </c>
    </row>
    <row r="72" spans="2:7">
      <c r="B72" s="31"/>
      <c r="C72" s="34"/>
      <c r="D72" s="34">
        <v>0</v>
      </c>
      <c r="E72" s="34">
        <v>0</v>
      </c>
      <c r="F72" s="34">
        <v>0</v>
      </c>
      <c r="G72" s="33">
        <v>0</v>
      </c>
    </row>
    <row r="73" spans="2:7">
      <c r="B73" s="27"/>
      <c r="C73" s="18">
        <f>SUM(C68:C72)</f>
        <v>0</v>
      </c>
      <c r="D73" s="58">
        <v>0</v>
      </c>
      <c r="E73" s="59">
        <v>0</v>
      </c>
      <c r="F73" s="59">
        <v>0</v>
      </c>
      <c r="G73" s="60">
        <v>0</v>
      </c>
    </row>
    <row r="74" spans="2:7">
      <c r="B74" s="27"/>
      <c r="C74" s="61"/>
      <c r="D74" s="61"/>
      <c r="E74" s="61"/>
      <c r="F74" s="61"/>
      <c r="G74" s="61"/>
    </row>
    <row r="75" spans="2:7">
      <c r="B75" s="27"/>
      <c r="C75" s="61"/>
      <c r="D75" s="61"/>
      <c r="E75" s="61"/>
      <c r="F75" s="61"/>
      <c r="G75" s="61"/>
    </row>
    <row r="76" spans="2:7">
      <c r="B76" s="27"/>
      <c r="C76" s="61"/>
      <c r="D76" s="61"/>
      <c r="E76" s="61"/>
      <c r="F76" s="61"/>
      <c r="G76" s="61"/>
    </row>
    <row r="77" spans="2:7">
      <c r="B77" s="27"/>
      <c r="C77" s="61"/>
      <c r="D77" s="61"/>
      <c r="E77" s="61"/>
      <c r="F77" s="61"/>
      <c r="G77" s="61"/>
    </row>
    <row r="78" spans="2:7">
      <c r="B78" s="27"/>
      <c r="C78" s="61"/>
      <c r="D78" s="61"/>
      <c r="E78" s="61"/>
      <c r="F78" s="61"/>
      <c r="G78" s="61"/>
    </row>
    <row r="79" spans="2:7">
      <c r="B79" s="17" t="s">
        <v>49</v>
      </c>
      <c r="C79" s="18" t="s">
        <v>8</v>
      </c>
      <c r="D79" s="18" t="s">
        <v>9</v>
      </c>
      <c r="E79" s="18" t="s">
        <v>50</v>
      </c>
      <c r="F79" s="61"/>
      <c r="G79" s="61"/>
    </row>
    <row r="80" spans="2:7">
      <c r="B80" s="54" t="s">
        <v>51</v>
      </c>
      <c r="C80" s="24"/>
      <c r="D80" s="23">
        <v>0</v>
      </c>
      <c r="E80" s="23">
        <v>0</v>
      </c>
      <c r="F80" s="61"/>
      <c r="G80" s="61"/>
    </row>
    <row r="81" spans="2:7">
      <c r="B81" s="62" t="s">
        <v>41</v>
      </c>
      <c r="C81" s="24"/>
      <c r="D81" s="23">
        <v>0</v>
      </c>
      <c r="E81" s="23">
        <v>0</v>
      </c>
      <c r="F81" s="61"/>
      <c r="G81" s="61"/>
    </row>
    <row r="82" spans="2:7">
      <c r="B82" s="27"/>
      <c r="C82" s="18">
        <f>SUM(C80:C81)</f>
        <v>0</v>
      </c>
      <c r="D82" s="212"/>
      <c r="E82" s="213"/>
      <c r="F82" s="61"/>
      <c r="G82" s="61"/>
    </row>
    <row r="83" spans="2:7">
      <c r="B83" s="53"/>
    </row>
    <row r="84" spans="2:7">
      <c r="B84" s="15" t="s">
        <v>52</v>
      </c>
    </row>
    <row r="86" spans="2:7">
      <c r="B86" s="53"/>
    </row>
    <row r="87" spans="2:7">
      <c r="B87" s="17" t="s">
        <v>53</v>
      </c>
      <c r="C87" s="18" t="s">
        <v>54</v>
      </c>
      <c r="D87" s="18" t="s">
        <v>55</v>
      </c>
      <c r="E87" s="18" t="s">
        <v>56</v>
      </c>
      <c r="F87" s="18" t="s">
        <v>57</v>
      </c>
    </row>
    <row r="88" spans="2:7">
      <c r="B88" s="54" t="s">
        <v>58</v>
      </c>
      <c r="C88" s="63"/>
      <c r="D88" s="64"/>
      <c r="E88" s="64"/>
      <c r="F88" s="64">
        <v>0</v>
      </c>
    </row>
    <row r="89" spans="2:7">
      <c r="B89" s="48" t="s">
        <v>59</v>
      </c>
      <c r="C89" s="39">
        <v>119885225.09999999</v>
      </c>
      <c r="D89" s="39">
        <v>120875937.7</v>
      </c>
      <c r="E89" s="39">
        <v>990712.6</v>
      </c>
      <c r="F89" s="38"/>
    </row>
    <row r="90" spans="2:7">
      <c r="B90" s="48" t="s">
        <v>60</v>
      </c>
      <c r="C90" s="39">
        <v>135065564.53999999</v>
      </c>
      <c r="D90" s="39">
        <v>161264567.47</v>
      </c>
      <c r="E90" s="39">
        <v>26199002.93</v>
      </c>
      <c r="F90" s="38"/>
    </row>
    <row r="91" spans="2:7">
      <c r="B91" s="48" t="s">
        <v>61</v>
      </c>
      <c r="C91" s="39">
        <v>501304876.35000002</v>
      </c>
      <c r="D91" s="39">
        <v>516705891.24000001</v>
      </c>
      <c r="E91" s="39">
        <v>15401014.890000001</v>
      </c>
      <c r="F91" s="38"/>
    </row>
    <row r="92" spans="2:7">
      <c r="B92" s="48" t="s">
        <v>62</v>
      </c>
      <c r="C92" s="39">
        <v>61767.87</v>
      </c>
      <c r="D92" s="39">
        <v>61767.87</v>
      </c>
      <c r="E92" s="39">
        <v>0</v>
      </c>
      <c r="F92" s="38"/>
    </row>
    <row r="93" spans="2:7">
      <c r="B93" s="48" t="s">
        <v>63</v>
      </c>
      <c r="C93" s="39">
        <v>19330449.120000001</v>
      </c>
      <c r="D93" s="39">
        <v>24161481.530000001</v>
      </c>
      <c r="E93" s="39">
        <v>4831032.41</v>
      </c>
      <c r="F93" s="38"/>
    </row>
    <row r="94" spans="2:7">
      <c r="B94" s="48" t="s">
        <v>64</v>
      </c>
      <c r="C94" s="39">
        <v>28627.59</v>
      </c>
      <c r="D94" s="39">
        <v>0</v>
      </c>
      <c r="E94" s="39">
        <v>-28627.59</v>
      </c>
      <c r="F94" s="38"/>
    </row>
    <row r="95" spans="2:7" ht="15">
      <c r="B95" s="65"/>
      <c r="C95" s="39"/>
      <c r="D95" s="39"/>
      <c r="E95" s="39"/>
      <c r="F95" s="38">
        <v>0</v>
      </c>
    </row>
    <row r="96" spans="2:7">
      <c r="B96" s="37" t="s">
        <v>65</v>
      </c>
      <c r="C96" s="39"/>
      <c r="D96" s="39"/>
      <c r="E96" s="39"/>
      <c r="F96" s="38">
        <v>0</v>
      </c>
    </row>
    <row r="97" spans="2:6">
      <c r="B97" s="48" t="s">
        <v>66</v>
      </c>
      <c r="C97" s="39">
        <v>34094176.219999999</v>
      </c>
      <c r="D97" s="39">
        <v>44901679.299999997</v>
      </c>
      <c r="E97" s="39">
        <v>10807503.08</v>
      </c>
      <c r="F97" s="38"/>
    </row>
    <row r="98" spans="2:6">
      <c r="B98" s="48" t="s">
        <v>67</v>
      </c>
      <c r="C98" s="39">
        <v>28294392.829999998</v>
      </c>
      <c r="D98" s="39">
        <v>28109988.010000002</v>
      </c>
      <c r="E98" s="39">
        <v>-184404.82</v>
      </c>
      <c r="F98" s="38"/>
    </row>
    <row r="99" spans="2:6">
      <c r="B99" s="48" t="s">
        <v>68</v>
      </c>
      <c r="C99" s="39">
        <v>2319466.0299999998</v>
      </c>
      <c r="D99" s="39">
        <v>2845523.07</v>
      </c>
      <c r="E99" s="39">
        <v>526057.04</v>
      </c>
      <c r="F99" s="38"/>
    </row>
    <row r="100" spans="2:6">
      <c r="B100" s="48" t="s">
        <v>69</v>
      </c>
      <c r="C100" s="39">
        <v>87810141.760000005</v>
      </c>
      <c r="D100" s="39">
        <v>111504357.13</v>
      </c>
      <c r="E100" s="39">
        <v>23694215.370000001</v>
      </c>
      <c r="F100" s="38"/>
    </row>
    <row r="101" spans="2:6">
      <c r="B101" s="48" t="s">
        <v>70</v>
      </c>
      <c r="C101" s="39">
        <v>52364335.049999997</v>
      </c>
      <c r="D101" s="39">
        <v>51226355.390000001</v>
      </c>
      <c r="E101" s="39">
        <v>-1137979.6599999999</v>
      </c>
      <c r="F101" s="38"/>
    </row>
    <row r="102" spans="2:6">
      <c r="B102" s="48" t="s">
        <v>71</v>
      </c>
      <c r="C102" s="39">
        <v>8419470.25</v>
      </c>
      <c r="D102" s="39">
        <v>9787031.7899999991</v>
      </c>
      <c r="E102" s="39">
        <v>1367561.54</v>
      </c>
      <c r="F102" s="38"/>
    </row>
    <row r="103" spans="2:6">
      <c r="B103" s="48" t="s">
        <v>72</v>
      </c>
      <c r="C103" s="39">
        <v>5233730.46</v>
      </c>
      <c r="D103" s="39">
        <v>5134610.97</v>
      </c>
      <c r="E103" s="39">
        <v>-99119.49</v>
      </c>
      <c r="F103" s="38"/>
    </row>
    <row r="104" spans="2:6">
      <c r="B104" s="48" t="s">
        <v>73</v>
      </c>
      <c r="C104" s="39">
        <v>16404305.35</v>
      </c>
      <c r="D104" s="39">
        <v>17411378.960000001</v>
      </c>
      <c r="E104" s="39">
        <v>1007073.61</v>
      </c>
      <c r="F104" s="38"/>
    </row>
    <row r="105" spans="2:6">
      <c r="B105" s="48" t="s">
        <v>74</v>
      </c>
      <c r="C105" s="39">
        <v>30342.86</v>
      </c>
      <c r="D105" s="39">
        <v>30342.86</v>
      </c>
      <c r="E105" s="39">
        <v>0</v>
      </c>
      <c r="F105" s="38"/>
    </row>
    <row r="106" spans="2:6">
      <c r="B106" s="48" t="s">
        <v>75</v>
      </c>
      <c r="C106" s="39">
        <v>1654222.46</v>
      </c>
      <c r="D106" s="39">
        <v>2446206.7799999998</v>
      </c>
      <c r="E106" s="39">
        <v>791984.32</v>
      </c>
      <c r="F106" s="38"/>
    </row>
    <row r="107" spans="2:6">
      <c r="B107" s="48" t="s">
        <v>76</v>
      </c>
      <c r="C107" s="39">
        <v>55895702.619999997</v>
      </c>
      <c r="D107" s="39">
        <v>57517223.43</v>
      </c>
      <c r="E107" s="39">
        <v>1621520.81</v>
      </c>
      <c r="F107" s="38"/>
    </row>
    <row r="108" spans="2:6">
      <c r="B108" s="48" t="s">
        <v>77</v>
      </c>
      <c r="C108" s="39">
        <v>24530665.789999999</v>
      </c>
      <c r="D108" s="39">
        <v>24038912.100000001</v>
      </c>
      <c r="E108" s="39">
        <v>-491753.69</v>
      </c>
      <c r="F108" s="38"/>
    </row>
    <row r="109" spans="2:6">
      <c r="B109" s="48" t="s">
        <v>78</v>
      </c>
      <c r="C109" s="39">
        <v>3326197.56</v>
      </c>
      <c r="D109" s="39">
        <v>5168461.71</v>
      </c>
      <c r="E109" s="39">
        <v>1842264.15</v>
      </c>
      <c r="F109" s="38"/>
    </row>
    <row r="110" spans="2:6">
      <c r="B110" s="48" t="s">
        <v>79</v>
      </c>
      <c r="C110" s="39">
        <v>4535.66</v>
      </c>
      <c r="D110" s="39">
        <v>4535.66</v>
      </c>
      <c r="E110" s="39">
        <v>0</v>
      </c>
      <c r="F110" s="38"/>
    </row>
    <row r="111" spans="2:6">
      <c r="B111" s="48" t="s">
        <v>80</v>
      </c>
      <c r="C111" s="39">
        <v>13392580.83</v>
      </c>
      <c r="D111" s="39">
        <v>17003161.129999999</v>
      </c>
      <c r="E111" s="39">
        <v>3610580.3</v>
      </c>
      <c r="F111" s="38"/>
    </row>
    <row r="112" spans="2:6">
      <c r="B112" s="48" t="s">
        <v>81</v>
      </c>
      <c r="C112" s="39">
        <v>2308069.5699999998</v>
      </c>
      <c r="D112" s="39">
        <v>2304352.5699999998</v>
      </c>
      <c r="E112" s="39">
        <v>-3717</v>
      </c>
      <c r="F112" s="38"/>
    </row>
    <row r="113" spans="2:6">
      <c r="B113" s="48" t="s">
        <v>82</v>
      </c>
      <c r="C113" s="39">
        <v>12303007.6</v>
      </c>
      <c r="D113" s="39">
        <v>13746090.6</v>
      </c>
      <c r="E113" s="39">
        <v>1443083</v>
      </c>
      <c r="F113" s="38"/>
    </row>
    <row r="114" spans="2:6">
      <c r="B114" s="48" t="s">
        <v>83</v>
      </c>
      <c r="C114" s="39">
        <v>8680133</v>
      </c>
      <c r="D114" s="39">
        <v>7163851</v>
      </c>
      <c r="E114" s="39">
        <v>-1516282</v>
      </c>
      <c r="F114" s="38"/>
    </row>
    <row r="115" spans="2:6">
      <c r="B115" s="48" t="s">
        <v>84</v>
      </c>
      <c r="C115" s="39">
        <v>41260.29</v>
      </c>
      <c r="D115" s="39">
        <v>44857.29</v>
      </c>
      <c r="E115" s="39">
        <v>3597</v>
      </c>
      <c r="F115" s="38"/>
    </row>
    <row r="116" spans="2:6">
      <c r="B116" s="48" t="s">
        <v>85</v>
      </c>
      <c r="C116" s="39">
        <v>9413496.8300000001</v>
      </c>
      <c r="D116" s="39">
        <v>10614860.07</v>
      </c>
      <c r="E116" s="39">
        <v>1201363.24</v>
      </c>
      <c r="F116" s="38"/>
    </row>
    <row r="117" spans="2:6">
      <c r="B117" s="48" t="s">
        <v>86</v>
      </c>
      <c r="C117" s="39">
        <v>10664222.890000001</v>
      </c>
      <c r="D117" s="39">
        <v>10473523.460000001</v>
      </c>
      <c r="E117" s="39">
        <v>-190699.43</v>
      </c>
      <c r="F117" s="38"/>
    </row>
    <row r="118" spans="2:6">
      <c r="B118" s="48" t="s">
        <v>87</v>
      </c>
      <c r="C118" s="39">
        <v>114573.94</v>
      </c>
      <c r="D118" s="39">
        <v>114573.94</v>
      </c>
      <c r="E118" s="39">
        <v>0</v>
      </c>
      <c r="F118" s="38"/>
    </row>
    <row r="119" spans="2:6">
      <c r="B119" s="48" t="s">
        <v>88</v>
      </c>
      <c r="C119" s="39">
        <v>850312.03</v>
      </c>
      <c r="D119" s="39">
        <v>941637.83</v>
      </c>
      <c r="E119" s="39">
        <v>91325.8</v>
      </c>
      <c r="F119" s="38"/>
    </row>
    <row r="120" spans="2:6">
      <c r="B120" s="48" t="s">
        <v>89</v>
      </c>
      <c r="C120" s="39">
        <v>838593.64</v>
      </c>
      <c r="D120" s="39">
        <v>823001.99</v>
      </c>
      <c r="E120" s="39">
        <v>-15591.65</v>
      </c>
      <c r="F120" s="38"/>
    </row>
    <row r="121" spans="2:6">
      <c r="B121" s="48" t="s">
        <v>90</v>
      </c>
      <c r="C121" s="39">
        <v>4036254.74</v>
      </c>
      <c r="D121" s="39">
        <v>4871877.72</v>
      </c>
      <c r="E121" s="39">
        <v>835622.98</v>
      </c>
      <c r="F121" s="38"/>
    </row>
    <row r="122" spans="2:6">
      <c r="B122" s="48" t="s">
        <v>91</v>
      </c>
      <c r="C122" s="39">
        <v>151264.07</v>
      </c>
      <c r="D122" s="39">
        <v>150197.32999999999</v>
      </c>
      <c r="E122" s="39">
        <v>-1066.74</v>
      </c>
      <c r="F122" s="38"/>
    </row>
    <row r="123" spans="2:6">
      <c r="B123" s="48" t="s">
        <v>92</v>
      </c>
      <c r="C123" s="39">
        <v>8897495.9700000007</v>
      </c>
      <c r="D123" s="39">
        <v>13914533.02</v>
      </c>
      <c r="E123" s="39">
        <v>5017037.05</v>
      </c>
      <c r="F123" s="38"/>
    </row>
    <row r="124" spans="2:6">
      <c r="B124" s="48" t="s">
        <v>93</v>
      </c>
      <c r="C124" s="39">
        <v>654323.49</v>
      </c>
      <c r="D124" s="39">
        <v>647195.22</v>
      </c>
      <c r="E124" s="39">
        <v>-7128.27</v>
      </c>
      <c r="F124" s="38"/>
    </row>
    <row r="125" spans="2:6">
      <c r="B125" s="48" t="s">
        <v>94</v>
      </c>
      <c r="C125" s="39">
        <v>1813141.06</v>
      </c>
      <c r="D125" s="39">
        <v>2171490.58</v>
      </c>
      <c r="E125" s="39">
        <v>358349.52</v>
      </c>
      <c r="F125" s="38"/>
    </row>
    <row r="126" spans="2:6">
      <c r="B126" s="48" t="s">
        <v>95</v>
      </c>
      <c r="C126" s="39">
        <v>3952424.25</v>
      </c>
      <c r="D126" s="39">
        <v>3924405.23</v>
      </c>
      <c r="E126" s="39">
        <v>-28019.02</v>
      </c>
      <c r="F126" s="38"/>
    </row>
    <row r="127" spans="2:6">
      <c r="B127" s="48" t="s">
        <v>96</v>
      </c>
      <c r="C127" s="39">
        <v>14047.03</v>
      </c>
      <c r="D127" s="39">
        <v>14047.03</v>
      </c>
      <c r="E127" s="39">
        <v>0</v>
      </c>
      <c r="F127" s="38"/>
    </row>
    <row r="128" spans="2:6">
      <c r="B128" s="48" t="s">
        <v>97</v>
      </c>
      <c r="C128" s="39">
        <v>850614.92</v>
      </c>
      <c r="D128" s="39">
        <v>781794.96</v>
      </c>
      <c r="E128" s="39">
        <v>-68819.960000000006</v>
      </c>
      <c r="F128" s="38"/>
    </row>
    <row r="129" spans="2:10">
      <c r="B129" s="48"/>
      <c r="C129" s="39"/>
      <c r="D129" s="39"/>
      <c r="E129" s="39"/>
      <c r="F129" s="38"/>
    </row>
    <row r="130" spans="2:10">
      <c r="B130" s="48"/>
      <c r="C130" s="39"/>
      <c r="D130" s="39"/>
      <c r="E130" s="39"/>
      <c r="F130" s="38"/>
    </row>
    <row r="131" spans="2:10">
      <c r="B131" s="37" t="s">
        <v>98</v>
      </c>
      <c r="C131" s="39"/>
      <c r="D131" s="39"/>
      <c r="E131" s="39"/>
      <c r="F131" s="38">
        <v>0</v>
      </c>
    </row>
    <row r="132" spans="2:10">
      <c r="B132" s="48" t="s">
        <v>99</v>
      </c>
      <c r="C132" s="39">
        <v>-14181979.59</v>
      </c>
      <c r="D132" s="39">
        <v>-21829858.59</v>
      </c>
      <c r="E132" s="39">
        <v>-7647879</v>
      </c>
      <c r="F132" s="38" t="s">
        <v>100</v>
      </c>
    </row>
    <row r="133" spans="2:10">
      <c r="B133" s="48" t="s">
        <v>101</v>
      </c>
      <c r="C133" s="39">
        <v>-527814</v>
      </c>
      <c r="D133" s="39">
        <v>-767875</v>
      </c>
      <c r="E133" s="39">
        <v>-240061</v>
      </c>
      <c r="F133" s="38" t="s">
        <v>100</v>
      </c>
      <c r="J133" s="2" t="s">
        <v>102</v>
      </c>
    </row>
    <row r="134" spans="2:10">
      <c r="B134" s="48" t="s">
        <v>103</v>
      </c>
      <c r="C134" s="39">
        <v>-796755.79</v>
      </c>
      <c r="D134" s="39">
        <v>-729929.43</v>
      </c>
      <c r="E134" s="39">
        <v>66826.36</v>
      </c>
      <c r="F134" s="38" t="s">
        <v>100</v>
      </c>
      <c r="J134" s="2" t="s">
        <v>102</v>
      </c>
    </row>
    <row r="135" spans="2:10">
      <c r="B135" s="48" t="s">
        <v>104</v>
      </c>
      <c r="C135" s="39">
        <v>-86570739.569999993</v>
      </c>
      <c r="D135" s="39">
        <v>-104124051.3</v>
      </c>
      <c r="E135" s="39">
        <v>-17553311.73</v>
      </c>
      <c r="F135" s="38" t="s">
        <v>100</v>
      </c>
      <c r="J135" s="2" t="s">
        <v>102</v>
      </c>
    </row>
    <row r="136" spans="2:10">
      <c r="B136" s="48" t="s">
        <v>105</v>
      </c>
      <c r="C136" s="39">
        <v>-6466828.1100000003</v>
      </c>
      <c r="D136" s="39">
        <v>-7508899.29</v>
      </c>
      <c r="E136" s="39">
        <v>-1042071.18</v>
      </c>
      <c r="F136" s="38" t="s">
        <v>100</v>
      </c>
      <c r="J136" s="2" t="s">
        <v>102</v>
      </c>
    </row>
    <row r="137" spans="2:10">
      <c r="B137" s="48" t="s">
        <v>106</v>
      </c>
      <c r="C137" s="39">
        <v>-3523621.07</v>
      </c>
      <c r="D137" s="39">
        <v>-5095653.07</v>
      </c>
      <c r="E137" s="39">
        <v>-1572032</v>
      </c>
      <c r="F137" s="38" t="s">
        <v>100</v>
      </c>
      <c r="J137" s="2" t="s">
        <v>102</v>
      </c>
    </row>
    <row r="138" spans="2:10">
      <c r="B138" s="48" t="s">
        <v>107</v>
      </c>
      <c r="C138" s="39">
        <v>-3917</v>
      </c>
      <c r="D138" s="39">
        <v>-6951</v>
      </c>
      <c r="E138" s="39">
        <v>-3034</v>
      </c>
      <c r="F138" s="38" t="s">
        <v>100</v>
      </c>
      <c r="J138" s="2" t="s">
        <v>102</v>
      </c>
    </row>
    <row r="139" spans="2:10">
      <c r="B139" s="48" t="s">
        <v>108</v>
      </c>
      <c r="C139" s="39">
        <v>-389597</v>
      </c>
      <c r="D139" s="39">
        <v>-582005</v>
      </c>
      <c r="E139" s="39">
        <v>-192408</v>
      </c>
      <c r="F139" s="38" t="s">
        <v>100</v>
      </c>
      <c r="J139" s="2" t="s">
        <v>102</v>
      </c>
    </row>
    <row r="140" spans="2:10">
      <c r="B140" s="48" t="s">
        <v>109</v>
      </c>
      <c r="C140" s="39">
        <v>-38696844.189999998</v>
      </c>
      <c r="D140" s="39">
        <v>-45972656.049999997</v>
      </c>
      <c r="E140" s="39">
        <v>-7275811.8600000003</v>
      </c>
      <c r="F140" s="38" t="s">
        <v>100</v>
      </c>
      <c r="J140" s="2" t="s">
        <v>102</v>
      </c>
    </row>
    <row r="141" spans="2:10">
      <c r="B141" s="48" t="s">
        <v>110</v>
      </c>
      <c r="C141" s="39">
        <v>-234753</v>
      </c>
      <c r="D141" s="39">
        <v>-576474.65</v>
      </c>
      <c r="E141" s="39">
        <v>-341721.65</v>
      </c>
      <c r="F141" s="38" t="s">
        <v>100</v>
      </c>
      <c r="J141" s="2" t="s">
        <v>102</v>
      </c>
    </row>
    <row r="142" spans="2:10">
      <c r="B142" s="48" t="s">
        <v>111</v>
      </c>
      <c r="C142" s="39">
        <v>-2954281.96</v>
      </c>
      <c r="D142" s="39">
        <v>-8090154.8399999999</v>
      </c>
      <c r="E142" s="39">
        <v>-5135872.88</v>
      </c>
      <c r="F142" s="38" t="s">
        <v>100</v>
      </c>
      <c r="J142" s="2" t="s">
        <v>102</v>
      </c>
    </row>
    <row r="143" spans="2:10">
      <c r="B143" s="48" t="s">
        <v>112</v>
      </c>
      <c r="C143" s="39">
        <v>-16893898.399999999</v>
      </c>
      <c r="D143" s="39">
        <v>-17325751.57</v>
      </c>
      <c r="E143" s="39">
        <v>-431853.17</v>
      </c>
      <c r="F143" s="38" t="s">
        <v>100</v>
      </c>
      <c r="J143" s="2" t="s">
        <v>102</v>
      </c>
    </row>
    <row r="144" spans="2:10">
      <c r="B144" s="48" t="s">
        <v>113</v>
      </c>
      <c r="C144" s="39">
        <v>-16339</v>
      </c>
      <c r="D144" s="39">
        <v>-16339</v>
      </c>
      <c r="E144" s="39">
        <v>0</v>
      </c>
      <c r="F144" s="38" t="s">
        <v>100</v>
      </c>
      <c r="J144" s="2" t="s">
        <v>102</v>
      </c>
    </row>
    <row r="145" spans="2:10">
      <c r="B145" s="48" t="s">
        <v>114</v>
      </c>
      <c r="C145" s="39">
        <v>-40197</v>
      </c>
      <c r="D145" s="39">
        <v>-41408.79</v>
      </c>
      <c r="E145" s="39">
        <v>-1211.79</v>
      </c>
      <c r="F145" s="38" t="s">
        <v>100</v>
      </c>
      <c r="J145" s="2" t="s">
        <v>102</v>
      </c>
    </row>
    <row r="146" spans="2:10">
      <c r="B146" s="48" t="s">
        <v>115</v>
      </c>
      <c r="C146" s="39">
        <v>-9046975.8499999996</v>
      </c>
      <c r="D146" s="39">
        <v>-9972628.6999999993</v>
      </c>
      <c r="E146" s="39">
        <v>-925652.85</v>
      </c>
      <c r="F146" s="38" t="s">
        <v>100</v>
      </c>
      <c r="J146" s="2" t="s">
        <v>102</v>
      </c>
    </row>
    <row r="147" spans="2:10">
      <c r="B147" s="48" t="s">
        <v>116</v>
      </c>
      <c r="C147" s="39">
        <v>-16515</v>
      </c>
      <c r="D147" s="39">
        <v>-27974</v>
      </c>
      <c r="E147" s="39">
        <v>-11459</v>
      </c>
      <c r="F147" s="38" t="s">
        <v>100</v>
      </c>
      <c r="J147" s="2" t="s">
        <v>102</v>
      </c>
    </row>
    <row r="148" spans="2:10">
      <c r="B148" s="48" t="s">
        <v>117</v>
      </c>
      <c r="C148" s="39">
        <v>-913370.77</v>
      </c>
      <c r="D148" s="39">
        <v>-1034320.77</v>
      </c>
      <c r="E148" s="39">
        <v>-120950</v>
      </c>
      <c r="F148" s="38" t="s">
        <v>100</v>
      </c>
      <c r="J148" s="2" t="s">
        <v>102</v>
      </c>
    </row>
    <row r="149" spans="2:10">
      <c r="B149" s="48" t="s">
        <v>118</v>
      </c>
      <c r="C149" s="39">
        <v>-714599.72</v>
      </c>
      <c r="D149" s="39">
        <v>-950945.98</v>
      </c>
      <c r="E149" s="39">
        <v>-236346.26</v>
      </c>
      <c r="F149" s="38" t="s">
        <v>100</v>
      </c>
      <c r="J149" s="2" t="s">
        <v>102</v>
      </c>
    </row>
    <row r="150" spans="2:10">
      <c r="B150" s="48" t="s">
        <v>119</v>
      </c>
      <c r="C150" s="39">
        <v>-1165684.25</v>
      </c>
      <c r="D150" s="39">
        <v>-2361037.66</v>
      </c>
      <c r="E150" s="39">
        <v>-1195353.4099999999</v>
      </c>
      <c r="F150" s="38" t="s">
        <v>100</v>
      </c>
      <c r="J150" s="2" t="s">
        <v>102</v>
      </c>
    </row>
    <row r="151" spans="2:10">
      <c r="B151" s="48" t="s">
        <v>120</v>
      </c>
      <c r="C151" s="39">
        <v>-3504767.38</v>
      </c>
      <c r="D151" s="39">
        <v>-3903205.63</v>
      </c>
      <c r="E151" s="39">
        <v>-398438.25</v>
      </c>
      <c r="F151" s="38" t="s">
        <v>100</v>
      </c>
      <c r="J151" s="2" t="s">
        <v>102</v>
      </c>
    </row>
    <row r="152" spans="2:10" hidden="1">
      <c r="B152" s="48"/>
      <c r="C152" s="39"/>
      <c r="D152" s="39"/>
      <c r="E152" s="39"/>
      <c r="F152" s="38" t="s">
        <v>100</v>
      </c>
    </row>
    <row r="153" spans="2:10" ht="15">
      <c r="B153" s="66"/>
      <c r="C153" s="42"/>
      <c r="D153" s="67"/>
      <c r="E153" s="67"/>
      <c r="F153" s="42">
        <v>0</v>
      </c>
    </row>
    <row r="154" spans="2:10">
      <c r="C154" s="35">
        <f>SUM(C88:C153)</f>
        <v>988374532.97000015</v>
      </c>
      <c r="D154" s="35">
        <f>SUM(D88:D153)</f>
        <v>1041983583.62</v>
      </c>
      <c r="E154" s="35">
        <f>SUM(E88:E153)</f>
        <v>53609050.649999999</v>
      </c>
      <c r="F154" s="68"/>
    </row>
    <row r="155" spans="2:10">
      <c r="D155" s="69"/>
      <c r="E155" s="69"/>
    </row>
    <row r="156" spans="2:10">
      <c r="D156" s="69"/>
      <c r="E156" s="69"/>
    </row>
    <row r="157" spans="2:10">
      <c r="B157" s="17" t="s">
        <v>121</v>
      </c>
      <c r="C157" s="18" t="s">
        <v>54</v>
      </c>
      <c r="D157" s="18" t="s">
        <v>55</v>
      </c>
      <c r="E157" s="18" t="s">
        <v>56</v>
      </c>
      <c r="F157" s="18" t="s">
        <v>57</v>
      </c>
    </row>
    <row r="158" spans="2:10">
      <c r="B158" s="54" t="s">
        <v>122</v>
      </c>
      <c r="C158" s="20"/>
      <c r="D158" s="20"/>
      <c r="E158" s="20"/>
      <c r="F158" s="20"/>
    </row>
    <row r="159" spans="2:10">
      <c r="B159" s="55" t="s">
        <v>41</v>
      </c>
      <c r="C159" s="23"/>
      <c r="D159" s="23"/>
      <c r="E159" s="23"/>
      <c r="F159" s="23"/>
    </row>
    <row r="160" spans="2:10">
      <c r="B160" s="37" t="s">
        <v>123</v>
      </c>
      <c r="C160" s="23"/>
      <c r="D160" s="23"/>
      <c r="E160" s="23"/>
      <c r="F160" s="23"/>
    </row>
    <row r="161" spans="2:6">
      <c r="B161" s="37"/>
      <c r="C161" s="23"/>
      <c r="D161" s="23"/>
      <c r="E161" s="23"/>
      <c r="F161" s="23"/>
    </row>
    <row r="162" spans="2:6">
      <c r="B162" s="37"/>
      <c r="C162" s="23"/>
      <c r="D162" s="23"/>
      <c r="E162" s="23"/>
      <c r="F162" s="23"/>
    </row>
    <row r="163" spans="2:6" ht="15">
      <c r="B163" s="66"/>
      <c r="C163" s="34"/>
      <c r="D163" s="34"/>
      <c r="E163" s="34"/>
      <c r="F163" s="34"/>
    </row>
    <row r="164" spans="2:6">
      <c r="C164" s="18">
        <f>SUM(C162:C163)</f>
        <v>0</v>
      </c>
      <c r="D164" s="18">
        <f>SUM(D162:D163)</f>
        <v>0</v>
      </c>
      <c r="E164" s="18">
        <f>SUM(E162:E163)</f>
        <v>0</v>
      </c>
      <c r="F164" s="68"/>
    </row>
    <row r="167" spans="2:6">
      <c r="B167" s="17" t="s">
        <v>124</v>
      </c>
      <c r="C167" s="18" t="s">
        <v>8</v>
      </c>
    </row>
    <row r="168" spans="2:6">
      <c r="B168" s="54" t="s">
        <v>125</v>
      </c>
      <c r="C168" s="20"/>
    </row>
    <row r="169" spans="2:6">
      <c r="B169" s="37"/>
      <c r="C169" s="23"/>
    </row>
    <row r="170" spans="2:6">
      <c r="B170" s="41"/>
      <c r="C170" s="34"/>
    </row>
    <row r="171" spans="2:6">
      <c r="C171" s="18">
        <f>SUM(C169:C170)</f>
        <v>0</v>
      </c>
    </row>
    <row r="172" spans="2:6" ht="15">
      <c r="B172"/>
    </row>
    <row r="174" spans="2:6">
      <c r="B174" s="70" t="s">
        <v>126</v>
      </c>
      <c r="C174" s="71" t="s">
        <v>8</v>
      </c>
      <c r="D174" s="72" t="s">
        <v>127</v>
      </c>
    </row>
    <row r="175" spans="2:6">
      <c r="B175" s="73"/>
      <c r="C175" s="74"/>
      <c r="D175" s="75"/>
    </row>
    <row r="176" spans="2:6">
      <c r="B176" s="76" t="s">
        <v>128</v>
      </c>
      <c r="C176" s="77">
        <v>80669.009999999995</v>
      </c>
      <c r="D176" s="78"/>
    </row>
    <row r="177" spans="2:15">
      <c r="B177" s="55"/>
      <c r="C177" s="79"/>
      <c r="D177" s="79"/>
    </row>
    <row r="178" spans="2:15">
      <c r="B178" s="80"/>
      <c r="C178" s="79"/>
      <c r="D178" s="79"/>
    </row>
    <row r="179" spans="2:15">
      <c r="B179" s="81"/>
      <c r="C179" s="82"/>
      <c r="D179" s="82"/>
    </row>
    <row r="180" spans="2:15">
      <c r="C180" s="83">
        <f>SUM(C176:C179)</f>
        <v>80669.009999999995</v>
      </c>
      <c r="D180" s="18"/>
    </row>
    <row r="182" spans="2:15">
      <c r="B182" s="9" t="s">
        <v>129</v>
      </c>
    </row>
    <row r="184" spans="2:15">
      <c r="B184" s="70" t="s">
        <v>130</v>
      </c>
      <c r="C184" s="71" t="s">
        <v>8</v>
      </c>
      <c r="D184" s="18" t="s">
        <v>26</v>
      </c>
      <c r="E184" s="18" t="s">
        <v>27</v>
      </c>
      <c r="F184" s="18" t="s">
        <v>28</v>
      </c>
    </row>
    <row r="185" spans="2:15">
      <c r="B185" s="54" t="s">
        <v>131</v>
      </c>
      <c r="C185" s="64"/>
      <c r="D185" s="64"/>
      <c r="E185" s="64"/>
      <c r="F185" s="64"/>
      <c r="H185" s="25"/>
      <c r="I185" s="25"/>
      <c r="J185" s="7"/>
      <c r="K185" s="7"/>
      <c r="L185" s="7"/>
      <c r="M185" s="7"/>
      <c r="N185" s="7"/>
      <c r="O185" s="7"/>
    </row>
    <row r="186" spans="2:15">
      <c r="B186" s="48" t="s">
        <v>132</v>
      </c>
      <c r="C186" s="39">
        <v>5897540.8099999996</v>
      </c>
      <c r="D186" s="39">
        <v>5897540.8099999996</v>
      </c>
      <c r="E186" s="39"/>
      <c r="F186" s="39"/>
      <c r="H186" s="25"/>
      <c r="I186" s="25" t="s">
        <v>102</v>
      </c>
      <c r="J186" s="7"/>
      <c r="K186" s="7"/>
      <c r="L186" s="7"/>
      <c r="M186" s="7"/>
      <c r="N186" s="7"/>
      <c r="O186" s="7"/>
    </row>
    <row r="187" spans="2:15">
      <c r="B187" s="48" t="s">
        <v>133</v>
      </c>
      <c r="C187" s="39">
        <v>8024356.4800000004</v>
      </c>
      <c r="D187" s="39">
        <v>8024356.4800000004</v>
      </c>
      <c r="E187" s="39"/>
      <c r="F187" s="39"/>
      <c r="H187" s="25"/>
      <c r="I187" s="25" t="s">
        <v>102</v>
      </c>
      <c r="J187" s="7"/>
      <c r="K187" s="7"/>
      <c r="L187" s="7"/>
      <c r="M187" s="7"/>
      <c r="N187" s="7"/>
      <c r="O187" s="7"/>
    </row>
    <row r="188" spans="2:15">
      <c r="B188" s="48" t="s">
        <v>134</v>
      </c>
      <c r="C188" s="39">
        <v>4109831.62</v>
      </c>
      <c r="D188" s="39">
        <v>4109831.62</v>
      </c>
      <c r="E188" s="39"/>
      <c r="F188" s="39"/>
      <c r="H188" s="25"/>
      <c r="I188" s="25" t="s">
        <v>102</v>
      </c>
      <c r="J188" s="7"/>
      <c r="K188" s="7"/>
      <c r="L188" s="7"/>
      <c r="M188" s="7"/>
      <c r="N188" s="7"/>
      <c r="O188" s="7"/>
    </row>
    <row r="189" spans="2:15">
      <c r="B189" s="48" t="s">
        <v>135</v>
      </c>
      <c r="C189" s="39">
        <v>36517332.82</v>
      </c>
      <c r="D189" s="39">
        <v>36517332.82</v>
      </c>
      <c r="E189" s="39"/>
      <c r="F189" s="39"/>
      <c r="H189" s="25"/>
      <c r="I189" s="25" t="s">
        <v>102</v>
      </c>
      <c r="J189" s="7"/>
      <c r="K189" s="7"/>
      <c r="L189" s="7"/>
      <c r="M189" s="7"/>
      <c r="N189" s="7"/>
      <c r="O189" s="7"/>
    </row>
    <row r="190" spans="2:15">
      <c r="B190" s="48" t="s">
        <v>136</v>
      </c>
      <c r="C190" s="39">
        <v>16043928.73</v>
      </c>
      <c r="D190" s="39">
        <v>16043928.73</v>
      </c>
      <c r="E190" s="39"/>
      <c r="F190" s="39"/>
      <c r="H190" s="25"/>
      <c r="I190" s="25" t="s">
        <v>102</v>
      </c>
      <c r="J190" s="7"/>
      <c r="K190" s="7"/>
      <c r="L190" s="7"/>
      <c r="M190" s="7"/>
      <c r="N190" s="7"/>
      <c r="O190" s="7"/>
    </row>
    <row r="191" spans="2:15">
      <c r="B191" s="48" t="s">
        <v>137</v>
      </c>
      <c r="C191" s="39">
        <v>79392.44</v>
      </c>
      <c r="D191" s="39">
        <v>79392.44</v>
      </c>
      <c r="E191" s="39"/>
      <c r="F191" s="39"/>
      <c r="H191" s="25"/>
      <c r="I191" s="25" t="s">
        <v>102</v>
      </c>
      <c r="J191" s="7"/>
      <c r="K191" s="7"/>
      <c r="L191" s="7"/>
      <c r="M191" s="7"/>
      <c r="N191" s="7"/>
      <c r="O191" s="7"/>
    </row>
    <row r="192" spans="2:15">
      <c r="B192" s="48" t="s">
        <v>138</v>
      </c>
      <c r="C192" s="39">
        <v>560.96</v>
      </c>
      <c r="D192" s="39">
        <v>560.96</v>
      </c>
      <c r="E192" s="39"/>
      <c r="F192" s="39"/>
      <c r="H192" s="25"/>
      <c r="I192" s="25" t="s">
        <v>102</v>
      </c>
      <c r="J192" s="7"/>
      <c r="K192" s="7"/>
      <c r="L192" s="7"/>
      <c r="M192" s="7"/>
      <c r="N192" s="7"/>
      <c r="O192" s="7"/>
    </row>
    <row r="193" spans="2:15">
      <c r="B193" s="48" t="s">
        <v>139</v>
      </c>
      <c r="C193" s="39">
        <v>11081.22</v>
      </c>
      <c r="D193" s="39">
        <v>11081.22</v>
      </c>
      <c r="E193" s="39"/>
      <c r="F193" s="39"/>
      <c r="H193" s="25"/>
      <c r="I193" s="25" t="s">
        <v>102</v>
      </c>
      <c r="J193" s="7"/>
      <c r="K193" s="7"/>
      <c r="L193" s="7"/>
      <c r="M193" s="7"/>
      <c r="N193" s="7"/>
      <c r="O193" s="7"/>
    </row>
    <row r="194" spans="2:15">
      <c r="B194" s="48" t="s">
        <v>140</v>
      </c>
      <c r="C194" s="39">
        <v>1106.3</v>
      </c>
      <c r="D194" s="39">
        <v>1106.3</v>
      </c>
      <c r="E194" s="39"/>
      <c r="F194" s="39"/>
      <c r="H194" s="25"/>
      <c r="I194" s="25" t="s">
        <v>102</v>
      </c>
      <c r="J194" s="7"/>
      <c r="K194" s="7"/>
      <c r="L194" s="7"/>
      <c r="M194" s="7"/>
      <c r="N194" s="7"/>
      <c r="O194" s="7"/>
    </row>
    <row r="195" spans="2:15">
      <c r="B195" s="48" t="s">
        <v>141</v>
      </c>
      <c r="C195" s="39">
        <v>56.04</v>
      </c>
      <c r="D195" s="39">
        <v>56.04</v>
      </c>
      <c r="E195" s="39"/>
      <c r="F195" s="39"/>
      <c r="H195" s="25"/>
      <c r="I195" s="25" t="s">
        <v>102</v>
      </c>
      <c r="J195" s="7"/>
      <c r="K195" s="7"/>
      <c r="L195" s="7"/>
      <c r="M195" s="7"/>
      <c r="N195" s="7"/>
      <c r="O195" s="7"/>
    </row>
    <row r="196" spans="2:15">
      <c r="B196" s="48" t="s">
        <v>142</v>
      </c>
      <c r="C196" s="39">
        <v>1614293.34</v>
      </c>
      <c r="D196" s="39">
        <v>1614293.34</v>
      </c>
      <c r="E196" s="39"/>
      <c r="F196" s="39"/>
      <c r="H196" s="25"/>
      <c r="I196" s="25" t="s">
        <v>102</v>
      </c>
      <c r="J196" s="7"/>
      <c r="K196" s="7"/>
      <c r="L196" s="7"/>
      <c r="M196" s="7"/>
      <c r="N196" s="7"/>
      <c r="O196" s="7"/>
    </row>
    <row r="197" spans="2:15">
      <c r="B197" s="48" t="s">
        <v>143</v>
      </c>
      <c r="C197" s="39">
        <v>1903087.9</v>
      </c>
      <c r="D197" s="39">
        <v>1903087.9</v>
      </c>
      <c r="E197" s="39"/>
      <c r="F197" s="39"/>
      <c r="H197" s="25"/>
      <c r="I197" s="25" t="s">
        <v>102</v>
      </c>
      <c r="J197" s="7"/>
      <c r="K197" s="7"/>
      <c r="L197" s="7"/>
      <c r="M197" s="7"/>
      <c r="N197" s="7"/>
      <c r="O197" s="7"/>
    </row>
    <row r="198" spans="2:15">
      <c r="B198" s="48" t="s">
        <v>144</v>
      </c>
      <c r="C198" s="39">
        <v>15753591.24</v>
      </c>
      <c r="D198" s="39">
        <v>15753591.24</v>
      </c>
      <c r="E198" s="39"/>
      <c r="F198" s="39"/>
      <c r="H198" s="25"/>
      <c r="I198" s="25" t="s">
        <v>102</v>
      </c>
      <c r="J198" s="7"/>
      <c r="K198" s="7"/>
      <c r="L198" s="7"/>
      <c r="M198" s="7"/>
      <c r="N198" s="7"/>
      <c r="O198" s="7"/>
    </row>
    <row r="199" spans="2:15">
      <c r="B199" s="48" t="s">
        <v>145</v>
      </c>
      <c r="C199" s="39">
        <v>15301230.67</v>
      </c>
      <c r="D199" s="39">
        <v>15301230.67</v>
      </c>
      <c r="E199" s="39"/>
      <c r="F199" s="39"/>
      <c r="H199" s="25"/>
      <c r="I199" s="25" t="s">
        <v>102</v>
      </c>
      <c r="J199" s="7"/>
      <c r="K199" s="7"/>
      <c r="L199" s="7"/>
      <c r="M199" s="7"/>
      <c r="N199" s="7"/>
      <c r="O199" s="7"/>
    </row>
    <row r="200" spans="2:15">
      <c r="B200" s="48" t="s">
        <v>146</v>
      </c>
      <c r="C200" s="39">
        <v>15474.69</v>
      </c>
      <c r="D200" s="39">
        <v>15474.69</v>
      </c>
      <c r="E200" s="39"/>
      <c r="F200" s="39"/>
      <c r="H200" s="25"/>
      <c r="I200" s="25" t="s">
        <v>102</v>
      </c>
      <c r="J200" s="7"/>
      <c r="K200" s="7"/>
      <c r="L200" s="7"/>
      <c r="M200" s="7"/>
      <c r="N200" s="7"/>
      <c r="O200" s="7"/>
    </row>
    <row r="201" spans="2:15">
      <c r="B201" s="48" t="s">
        <v>147</v>
      </c>
      <c r="C201" s="39">
        <v>5602893.2199999997</v>
      </c>
      <c r="D201" s="39">
        <v>5602893.2199999997</v>
      </c>
      <c r="E201" s="39"/>
      <c r="F201" s="39"/>
      <c r="H201" s="25"/>
      <c r="I201" s="25" t="s">
        <v>102</v>
      </c>
      <c r="J201" s="7"/>
      <c r="K201" s="7"/>
      <c r="L201" s="7"/>
      <c r="M201" s="7"/>
      <c r="N201" s="7"/>
      <c r="O201" s="7"/>
    </row>
    <row r="202" spans="2:15">
      <c r="B202" s="48" t="s">
        <v>148</v>
      </c>
      <c r="C202" s="39">
        <v>2914.98</v>
      </c>
      <c r="D202" s="39">
        <v>2914.98</v>
      </c>
      <c r="E202" s="39"/>
      <c r="F202" s="39"/>
      <c r="H202" s="25"/>
      <c r="I202" s="25" t="s">
        <v>102</v>
      </c>
      <c r="J202" s="7"/>
      <c r="K202" s="7"/>
      <c r="L202" s="7"/>
      <c r="M202" s="7"/>
      <c r="N202" s="7"/>
      <c r="O202" s="7"/>
    </row>
    <row r="203" spans="2:15">
      <c r="B203" s="48" t="s">
        <v>149</v>
      </c>
      <c r="C203" s="39">
        <v>6042.59</v>
      </c>
      <c r="D203" s="39">
        <v>6042.59</v>
      </c>
      <c r="E203" s="39"/>
      <c r="F203" s="39"/>
      <c r="H203" s="25"/>
      <c r="I203" s="25" t="s">
        <v>102</v>
      </c>
      <c r="J203" s="7"/>
      <c r="K203" s="7"/>
      <c r="L203" s="7"/>
      <c r="M203" s="7"/>
      <c r="N203" s="7"/>
      <c r="O203" s="7"/>
    </row>
    <row r="204" spans="2:15">
      <c r="B204" s="48" t="s">
        <v>150</v>
      </c>
      <c r="C204" s="39">
        <v>187464.87</v>
      </c>
      <c r="D204" s="39">
        <v>187464.87</v>
      </c>
      <c r="E204" s="39"/>
      <c r="F204" s="39"/>
      <c r="H204" s="25"/>
      <c r="I204" s="25" t="s">
        <v>102</v>
      </c>
      <c r="J204" s="7"/>
      <c r="K204" s="7"/>
      <c r="L204" s="7"/>
      <c r="M204" s="7"/>
      <c r="N204" s="7"/>
      <c r="O204" s="7"/>
    </row>
    <row r="205" spans="2:15">
      <c r="B205" s="48" t="s">
        <v>151</v>
      </c>
      <c r="C205" s="39">
        <v>18.87</v>
      </c>
      <c r="D205" s="39">
        <v>18.87</v>
      </c>
      <c r="E205" s="39"/>
      <c r="F205" s="39"/>
      <c r="H205" s="25"/>
      <c r="I205" s="25" t="s">
        <v>102</v>
      </c>
      <c r="J205" s="7"/>
      <c r="K205" s="7"/>
      <c r="L205" s="7"/>
      <c r="M205" s="7"/>
      <c r="N205" s="7"/>
      <c r="O205" s="7"/>
    </row>
    <row r="206" spans="2:15">
      <c r="B206" s="48" t="s">
        <v>152</v>
      </c>
      <c r="C206" s="39">
        <v>25433.63</v>
      </c>
      <c r="D206" s="39">
        <v>25433.63</v>
      </c>
      <c r="E206" s="39"/>
      <c r="F206" s="39"/>
      <c r="H206" s="25"/>
      <c r="I206" s="25" t="s">
        <v>102</v>
      </c>
      <c r="J206" s="7"/>
      <c r="K206" s="7"/>
      <c r="L206" s="7"/>
      <c r="M206" s="7"/>
      <c r="N206" s="7"/>
      <c r="O206" s="7"/>
    </row>
    <row r="207" spans="2:15">
      <c r="B207" s="48" t="s">
        <v>153</v>
      </c>
      <c r="C207" s="39">
        <v>1804910.4</v>
      </c>
      <c r="D207" s="39">
        <v>1804910.4</v>
      </c>
      <c r="E207" s="39"/>
      <c r="F207" s="39"/>
      <c r="H207" s="25"/>
      <c r="I207" s="25" t="s">
        <v>102</v>
      </c>
      <c r="J207" s="7"/>
      <c r="K207" s="7"/>
      <c r="L207" s="7"/>
      <c r="M207" s="7"/>
      <c r="N207" s="7"/>
      <c r="O207" s="7"/>
    </row>
    <row r="208" spans="2:15">
      <c r="B208" s="48" t="s">
        <v>154</v>
      </c>
      <c r="C208" s="39">
        <v>146564.42000000001</v>
      </c>
      <c r="D208" s="39">
        <v>146564.42000000001</v>
      </c>
      <c r="E208" s="39"/>
      <c r="F208" s="39"/>
      <c r="H208" s="25"/>
      <c r="I208" s="25" t="s">
        <v>102</v>
      </c>
      <c r="J208" s="7"/>
      <c r="K208" s="7"/>
      <c r="L208" s="7"/>
      <c r="M208" s="7"/>
      <c r="N208" s="7"/>
      <c r="O208" s="7"/>
    </row>
    <row r="209" spans="2:15">
      <c r="B209" s="48" t="s">
        <v>155</v>
      </c>
      <c r="C209" s="39">
        <v>66751797.659999996</v>
      </c>
      <c r="D209" s="39">
        <v>66751797.659999996</v>
      </c>
      <c r="E209" s="39"/>
      <c r="F209" s="39"/>
      <c r="H209" s="25"/>
      <c r="I209" s="25" t="s">
        <v>102</v>
      </c>
      <c r="J209" s="7"/>
      <c r="K209" s="7"/>
      <c r="L209" s="7"/>
      <c r="M209" s="7"/>
      <c r="N209" s="7"/>
      <c r="O209" s="7"/>
    </row>
    <row r="210" spans="2:15">
      <c r="B210" s="48" t="s">
        <v>156</v>
      </c>
      <c r="C210" s="39">
        <v>5410863.9500000002</v>
      </c>
      <c r="D210" s="39">
        <v>5410863.9500000002</v>
      </c>
      <c r="E210" s="39"/>
      <c r="F210" s="39"/>
      <c r="H210" s="25"/>
      <c r="I210" s="25" t="s">
        <v>102</v>
      </c>
      <c r="J210" s="7"/>
      <c r="K210" s="7"/>
      <c r="L210" s="7"/>
      <c r="M210" s="7"/>
      <c r="N210" s="7"/>
      <c r="O210" s="7"/>
    </row>
    <row r="211" spans="2:15">
      <c r="B211" s="48" t="s">
        <v>157</v>
      </c>
      <c r="C211" s="39">
        <v>193695.25</v>
      </c>
      <c r="D211" s="39">
        <v>193695.25</v>
      </c>
      <c r="E211" s="39"/>
      <c r="F211" s="39"/>
      <c r="H211" s="25"/>
      <c r="I211" s="25" t="s">
        <v>102</v>
      </c>
      <c r="J211" s="7"/>
      <c r="K211" s="7"/>
      <c r="L211" s="7"/>
      <c r="M211" s="7"/>
      <c r="N211" s="7"/>
      <c r="O211" s="7"/>
    </row>
    <row r="212" spans="2:15">
      <c r="B212" s="48" t="s">
        <v>158</v>
      </c>
      <c r="C212" s="39">
        <v>8250</v>
      </c>
      <c r="D212" s="39">
        <v>8250</v>
      </c>
      <c r="E212" s="39"/>
      <c r="F212" s="39"/>
      <c r="H212" s="25"/>
      <c r="I212" s="25" t="s">
        <v>102</v>
      </c>
      <c r="J212" s="7"/>
      <c r="K212" s="7"/>
      <c r="L212" s="7"/>
      <c r="M212" s="7"/>
      <c r="N212" s="7"/>
      <c r="O212" s="7"/>
    </row>
    <row r="213" spans="2:15">
      <c r="B213" s="48" t="s">
        <v>102</v>
      </c>
      <c r="C213" s="39"/>
      <c r="D213" s="39"/>
      <c r="E213" s="39"/>
      <c r="F213" s="39"/>
      <c r="I213" s="25" t="s">
        <v>102</v>
      </c>
      <c r="J213" s="7"/>
    </row>
    <row r="214" spans="2:15">
      <c r="B214" s="48"/>
      <c r="C214" s="39"/>
      <c r="D214" s="39"/>
      <c r="E214" s="39"/>
      <c r="F214" s="39"/>
      <c r="I214" s="25" t="s">
        <v>102</v>
      </c>
      <c r="J214" s="7" t="str">
        <f>CONCATENATE(G214,I214,H214)</f>
        <v xml:space="preserve"> </v>
      </c>
    </row>
    <row r="215" spans="2:15">
      <c r="B215" s="41"/>
      <c r="C215" s="67"/>
      <c r="D215" s="67"/>
      <c r="E215" s="67"/>
      <c r="F215" s="67"/>
    </row>
    <row r="216" spans="2:15">
      <c r="C216" s="84">
        <f>SUM(C186:C215)</f>
        <v>185413715.10000002</v>
      </c>
      <c r="D216" s="84">
        <f>SUM(D186:D215)</f>
        <v>185413715.10000002</v>
      </c>
      <c r="E216" s="84">
        <f>SUM(E186:E215)</f>
        <v>0</v>
      </c>
      <c r="F216" s="84">
        <f>SUM(F186:F215)</f>
        <v>0</v>
      </c>
    </row>
    <row r="220" spans="2:15">
      <c r="B220" s="70" t="s">
        <v>159</v>
      </c>
      <c r="C220" s="71" t="s">
        <v>8</v>
      </c>
      <c r="D220" s="18" t="s">
        <v>160</v>
      </c>
      <c r="E220" s="18" t="s">
        <v>127</v>
      </c>
    </row>
    <row r="221" spans="2:15">
      <c r="B221" s="19" t="s">
        <v>161</v>
      </c>
      <c r="C221" s="85"/>
      <c r="D221" s="86"/>
      <c r="E221" s="87"/>
    </row>
    <row r="222" spans="2:15">
      <c r="B222" s="88" t="s">
        <v>41</v>
      </c>
      <c r="C222" s="89"/>
      <c r="D222" s="90"/>
      <c r="E222" s="91"/>
    </row>
    <row r="223" spans="2:15">
      <c r="B223" s="92"/>
      <c r="C223" s="93"/>
      <c r="D223" s="94"/>
      <c r="E223" s="95"/>
    </row>
    <row r="224" spans="2:15">
      <c r="C224" s="18">
        <f>SUM(C222:C223)</f>
        <v>0</v>
      </c>
      <c r="D224" s="207"/>
      <c r="E224" s="208"/>
    </row>
    <row r="226" spans="2:5" ht="25.5">
      <c r="B226" s="96" t="s">
        <v>162</v>
      </c>
      <c r="C226" s="97" t="s">
        <v>8</v>
      </c>
      <c r="D226" s="18" t="s">
        <v>160</v>
      </c>
      <c r="E226" s="98" t="s">
        <v>127</v>
      </c>
    </row>
    <row r="227" spans="2:5">
      <c r="B227" s="22" t="s">
        <v>163</v>
      </c>
      <c r="C227" s="99"/>
      <c r="D227" s="91"/>
      <c r="E227" s="100"/>
    </row>
    <row r="228" spans="2:5">
      <c r="B228" s="101"/>
      <c r="C228" s="99"/>
      <c r="D228" s="91"/>
      <c r="E228" s="100"/>
    </row>
    <row r="229" spans="2:5">
      <c r="B229" s="22" t="s">
        <v>164</v>
      </c>
      <c r="C229" s="101"/>
      <c r="D229" s="91"/>
      <c r="E229" s="100"/>
    </row>
    <row r="230" spans="2:5">
      <c r="B230" s="101"/>
      <c r="C230" s="99"/>
      <c r="D230" s="91"/>
      <c r="E230" s="100"/>
    </row>
    <row r="231" spans="2:5">
      <c r="B231" s="92"/>
      <c r="C231" s="92"/>
      <c r="D231" s="95"/>
      <c r="E231" s="102"/>
    </row>
    <row r="232" spans="2:5">
      <c r="C232" s="43">
        <v>1572.74</v>
      </c>
      <c r="D232" s="205"/>
      <c r="E232" s="206"/>
    </row>
    <row r="233" spans="2:5" ht="15">
      <c r="B233"/>
    </row>
    <row r="235" spans="2:5">
      <c r="B235" s="70" t="s">
        <v>165</v>
      </c>
      <c r="C235" s="71" t="s">
        <v>8</v>
      </c>
      <c r="D235" s="18" t="s">
        <v>160</v>
      </c>
      <c r="E235" s="18" t="s">
        <v>127</v>
      </c>
    </row>
    <row r="236" spans="2:5">
      <c r="B236" s="19" t="s">
        <v>166</v>
      </c>
      <c r="C236" s="85"/>
      <c r="D236" s="86"/>
      <c r="E236" s="87"/>
    </row>
    <row r="237" spans="2:5">
      <c r="B237" s="88" t="s">
        <v>41</v>
      </c>
      <c r="C237" s="89"/>
      <c r="D237" s="90"/>
      <c r="E237" s="91"/>
    </row>
    <row r="238" spans="2:5">
      <c r="B238" s="92"/>
      <c r="C238" s="93"/>
      <c r="D238" s="94"/>
      <c r="E238" s="95"/>
    </row>
    <row r="239" spans="2:5">
      <c r="C239" s="18">
        <f>SUM(C237:C238)</f>
        <v>0</v>
      </c>
      <c r="D239" s="207"/>
      <c r="E239" s="208"/>
    </row>
    <row r="242" spans="2:9">
      <c r="B242" s="70" t="s">
        <v>167</v>
      </c>
      <c r="C242" s="71" t="s">
        <v>8</v>
      </c>
      <c r="D242" s="103" t="s">
        <v>160</v>
      </c>
      <c r="E242" s="103" t="s">
        <v>45</v>
      </c>
    </row>
    <row r="243" spans="2:9">
      <c r="B243" s="19" t="s">
        <v>168</v>
      </c>
      <c r="C243" s="20"/>
      <c r="D243" s="20">
        <v>0</v>
      </c>
      <c r="E243" s="20">
        <v>0</v>
      </c>
    </row>
    <row r="244" spans="2:9">
      <c r="B244" s="48"/>
      <c r="C244" s="28">
        <v>0</v>
      </c>
      <c r="D244" s="23">
        <v>0</v>
      </c>
      <c r="E244" s="23">
        <v>0</v>
      </c>
    </row>
    <row r="245" spans="2:9">
      <c r="B245" s="41"/>
      <c r="C245" s="104"/>
      <c r="D245" s="104">
        <v>0</v>
      </c>
      <c r="E245" s="104">
        <v>0</v>
      </c>
    </row>
    <row r="246" spans="2:9">
      <c r="C246" s="35">
        <f>SUM(C244:C245)</f>
        <v>0</v>
      </c>
      <c r="D246" s="207"/>
      <c r="E246" s="208"/>
    </row>
    <row r="250" spans="2:9">
      <c r="B250" s="9" t="s">
        <v>169</v>
      </c>
    </row>
    <row r="251" spans="2:9">
      <c r="B251" s="9"/>
    </row>
    <row r="252" spans="2:9">
      <c r="B252" s="9" t="s">
        <v>170</v>
      </c>
    </row>
    <row r="254" spans="2:9">
      <c r="B254" s="105" t="s">
        <v>171</v>
      </c>
      <c r="C254" s="106" t="s">
        <v>8</v>
      </c>
      <c r="D254" s="18" t="s">
        <v>172</v>
      </c>
      <c r="E254" s="18" t="s">
        <v>45</v>
      </c>
    </row>
    <row r="255" spans="2:9">
      <c r="B255" s="54" t="s">
        <v>173</v>
      </c>
      <c r="C255" s="64"/>
      <c r="D255" s="64"/>
      <c r="E255" s="64"/>
      <c r="F255" s="2" t="s">
        <v>174</v>
      </c>
      <c r="I255" s="2" t="str">
        <f>CONCATENATE(G254,F254,H254)</f>
        <v/>
      </c>
    </row>
    <row r="256" spans="2:9">
      <c r="B256" s="48" t="s">
        <v>175</v>
      </c>
      <c r="C256" s="107">
        <v>31740.19</v>
      </c>
      <c r="D256" s="38"/>
      <c r="E256" s="38"/>
      <c r="F256" s="2" t="s">
        <v>174</v>
      </c>
    </row>
    <row r="257" spans="2:6">
      <c r="B257" s="48" t="s">
        <v>176</v>
      </c>
      <c r="C257" s="107">
        <v>116022</v>
      </c>
      <c r="D257" s="38"/>
      <c r="E257" s="38"/>
      <c r="F257" s="2" t="s">
        <v>174</v>
      </c>
    </row>
    <row r="258" spans="2:6">
      <c r="B258" s="48" t="s">
        <v>177</v>
      </c>
      <c r="C258" s="107">
        <v>70213455</v>
      </c>
      <c r="D258" s="38"/>
      <c r="E258" s="38"/>
      <c r="F258" s="2" t="s">
        <v>174</v>
      </c>
    </row>
    <row r="259" spans="2:6">
      <c r="B259" s="48" t="s">
        <v>178</v>
      </c>
      <c r="C259" s="107">
        <v>901404</v>
      </c>
      <c r="D259" s="38"/>
      <c r="E259" s="38"/>
      <c r="F259" s="2" t="s">
        <v>174</v>
      </c>
    </row>
    <row r="260" spans="2:6">
      <c r="B260" s="48" t="s">
        <v>179</v>
      </c>
      <c r="C260" s="107">
        <v>2269188</v>
      </c>
      <c r="D260" s="38"/>
      <c r="E260" s="38"/>
      <c r="F260" s="2" t="s">
        <v>174</v>
      </c>
    </row>
    <row r="261" spans="2:6">
      <c r="B261" s="48" t="s">
        <v>180</v>
      </c>
      <c r="C261" s="107">
        <v>177560</v>
      </c>
      <c r="D261" s="38"/>
      <c r="E261" s="38"/>
      <c r="F261" s="2" t="s">
        <v>174</v>
      </c>
    </row>
    <row r="262" spans="2:6">
      <c r="B262" s="48" t="s">
        <v>181</v>
      </c>
      <c r="C262" s="107">
        <v>4993451</v>
      </c>
      <c r="D262" s="38"/>
      <c r="E262" s="38"/>
      <c r="F262" s="2" t="s">
        <v>174</v>
      </c>
    </row>
    <row r="263" spans="2:6">
      <c r="B263" s="48" t="s">
        <v>182</v>
      </c>
      <c r="C263" s="107">
        <v>744691</v>
      </c>
      <c r="D263" s="38"/>
      <c r="E263" s="38"/>
      <c r="F263" s="2" t="s">
        <v>174</v>
      </c>
    </row>
    <row r="264" spans="2:6">
      <c r="B264" s="48" t="s">
        <v>183</v>
      </c>
      <c r="C264" s="107">
        <v>99487.6</v>
      </c>
      <c r="D264" s="38"/>
      <c r="E264" s="38"/>
      <c r="F264" s="2" t="s">
        <v>184</v>
      </c>
    </row>
    <row r="265" spans="2:6">
      <c r="B265" s="48" t="s">
        <v>185</v>
      </c>
      <c r="C265" s="107">
        <v>892758.15</v>
      </c>
      <c r="D265" s="38"/>
      <c r="E265" s="38"/>
    </row>
    <row r="266" spans="2:6">
      <c r="B266" s="48" t="s">
        <v>186</v>
      </c>
      <c r="C266" s="107">
        <v>218008</v>
      </c>
      <c r="D266" s="38"/>
      <c r="E266" s="38"/>
    </row>
    <row r="267" spans="2:6">
      <c r="B267" s="48" t="s">
        <v>187</v>
      </c>
      <c r="C267" s="107">
        <v>514345.9</v>
      </c>
      <c r="D267" s="38"/>
      <c r="E267" s="38"/>
    </row>
    <row r="268" spans="2:6">
      <c r="B268" s="48" t="s">
        <v>188</v>
      </c>
      <c r="C268" s="107">
        <v>1185924.8500000001</v>
      </c>
      <c r="D268" s="38"/>
      <c r="E268" s="38"/>
    </row>
    <row r="269" spans="2:6">
      <c r="B269" s="48"/>
      <c r="C269" s="107"/>
      <c r="D269" s="38"/>
      <c r="E269" s="38"/>
    </row>
    <row r="270" spans="2:6" ht="25.5">
      <c r="B270" s="108" t="s">
        <v>189</v>
      </c>
      <c r="C270" s="38"/>
      <c r="D270" s="38"/>
      <c r="E270" s="38"/>
    </row>
    <row r="271" spans="2:6">
      <c r="B271" s="48" t="s">
        <v>190</v>
      </c>
      <c r="C271" s="39">
        <v>10396636.1</v>
      </c>
      <c r="D271" s="38"/>
      <c r="E271" s="38"/>
    </row>
    <row r="272" spans="2:6">
      <c r="B272" s="48" t="s">
        <v>191</v>
      </c>
      <c r="C272" s="39">
        <v>12444280.99</v>
      </c>
      <c r="D272" s="38"/>
      <c r="E272" s="38"/>
    </row>
    <row r="273" spans="2:5">
      <c r="B273" s="48" t="s">
        <v>192</v>
      </c>
      <c r="C273" s="39">
        <v>3757098.14</v>
      </c>
      <c r="D273" s="38"/>
      <c r="E273" s="38"/>
    </row>
    <row r="274" spans="2:5">
      <c r="B274" s="48" t="s">
        <v>193</v>
      </c>
      <c r="C274" s="39">
        <v>721422974.28999996</v>
      </c>
      <c r="D274" s="38"/>
      <c r="E274" s="38"/>
    </row>
    <row r="275" spans="2:5">
      <c r="B275" s="48" t="s">
        <v>194</v>
      </c>
      <c r="C275" s="39">
        <v>24382358.109999999</v>
      </c>
      <c r="D275" s="38"/>
      <c r="E275" s="38"/>
    </row>
    <row r="276" spans="2:5">
      <c r="B276" s="48" t="s">
        <v>195</v>
      </c>
      <c r="C276" s="39">
        <v>52282914.649999999</v>
      </c>
      <c r="D276" s="38"/>
      <c r="E276" s="38"/>
    </row>
    <row r="277" spans="2:5">
      <c r="B277" s="48" t="s">
        <v>196</v>
      </c>
      <c r="C277" s="39">
        <v>537960.28</v>
      </c>
      <c r="D277" s="38"/>
      <c r="E277" s="38"/>
    </row>
    <row r="278" spans="2:5">
      <c r="B278" s="48"/>
      <c r="C278" s="39"/>
      <c r="D278" s="38"/>
      <c r="E278" s="38"/>
    </row>
    <row r="279" spans="2:5">
      <c r="B279" s="41"/>
      <c r="C279" s="42"/>
      <c r="D279" s="42"/>
      <c r="E279" s="42"/>
    </row>
    <row r="280" spans="2:5">
      <c r="C280" s="84">
        <f>SUM(C256:C279)</f>
        <v>907582258.24999988</v>
      </c>
      <c r="D280" s="207"/>
      <c r="E280" s="208"/>
    </row>
    <row r="283" spans="2:5">
      <c r="B283" s="105" t="s">
        <v>197</v>
      </c>
      <c r="C283" s="106" t="s">
        <v>8</v>
      </c>
      <c r="D283" s="18" t="s">
        <v>172</v>
      </c>
      <c r="E283" s="18" t="s">
        <v>45</v>
      </c>
    </row>
    <row r="284" spans="2:5" ht="25.5">
      <c r="B284" s="109" t="s">
        <v>198</v>
      </c>
      <c r="C284" s="64"/>
      <c r="D284" s="64"/>
      <c r="E284" s="64"/>
    </row>
    <row r="285" spans="2:5">
      <c r="B285" s="110" t="s">
        <v>199</v>
      </c>
      <c r="C285" s="39">
        <v>7161997.7800000003</v>
      </c>
      <c r="D285" s="38"/>
      <c r="E285" s="38"/>
    </row>
    <row r="286" spans="2:5">
      <c r="B286" s="110"/>
      <c r="C286" s="39"/>
      <c r="D286" s="38"/>
      <c r="E286" s="38"/>
    </row>
    <row r="287" spans="2:5">
      <c r="B287" s="41"/>
      <c r="C287" s="42"/>
      <c r="D287" s="42"/>
      <c r="E287" s="42"/>
    </row>
    <row r="288" spans="2:5">
      <c r="C288" s="43">
        <f>SUM(C285:C287)</f>
        <v>7161997.7800000003</v>
      </c>
      <c r="D288" s="207"/>
      <c r="E288" s="208"/>
    </row>
    <row r="289" spans="3:5" s="113" customFormat="1">
      <c r="C289" s="111"/>
      <c r="D289" s="112"/>
      <c r="E289" s="112"/>
    </row>
    <row r="290" spans="3:5" s="113" customFormat="1">
      <c r="C290" s="111"/>
      <c r="D290" s="112"/>
      <c r="E290" s="112"/>
    </row>
    <row r="291" spans="3:5" s="113" customFormat="1">
      <c r="C291" s="111"/>
      <c r="D291" s="112"/>
      <c r="E291" s="112"/>
    </row>
    <row r="292" spans="3:5" s="113" customFormat="1">
      <c r="C292" s="111"/>
      <c r="D292" s="112"/>
      <c r="E292" s="112"/>
    </row>
    <row r="293" spans="3:5" s="113" customFormat="1">
      <c r="C293" s="111"/>
      <c r="D293" s="112"/>
      <c r="E293" s="112"/>
    </row>
    <row r="294" spans="3:5" s="113" customFormat="1">
      <c r="C294" s="111"/>
      <c r="D294" s="112"/>
      <c r="E294" s="112"/>
    </row>
    <row r="295" spans="3:5" s="113" customFormat="1">
      <c r="C295" s="111"/>
      <c r="D295" s="112"/>
      <c r="E295" s="112"/>
    </row>
    <row r="296" spans="3:5" s="113" customFormat="1">
      <c r="C296" s="111"/>
      <c r="D296" s="112"/>
      <c r="E296" s="112"/>
    </row>
    <row r="297" spans="3:5" s="113" customFormat="1">
      <c r="C297" s="111"/>
      <c r="D297" s="112"/>
      <c r="E297" s="112"/>
    </row>
    <row r="298" spans="3:5" s="113" customFormat="1">
      <c r="C298" s="111"/>
      <c r="D298" s="112"/>
      <c r="E298" s="112"/>
    </row>
    <row r="299" spans="3:5" s="113" customFormat="1">
      <c r="C299" s="111"/>
      <c r="D299" s="112"/>
      <c r="E299" s="112"/>
    </row>
    <row r="300" spans="3:5" s="113" customFormat="1">
      <c r="C300" s="111"/>
      <c r="D300" s="112"/>
      <c r="E300" s="112"/>
    </row>
    <row r="301" spans="3:5" s="113" customFormat="1">
      <c r="C301" s="111"/>
      <c r="D301" s="112"/>
      <c r="E301" s="112"/>
    </row>
    <row r="302" spans="3:5" s="113" customFormat="1">
      <c r="C302" s="111"/>
      <c r="D302" s="112"/>
      <c r="E302" s="112"/>
    </row>
    <row r="303" spans="3:5" s="113" customFormat="1">
      <c r="C303" s="111"/>
      <c r="D303" s="112"/>
      <c r="E303" s="112"/>
    </row>
    <row r="304" spans="3:5" s="113" customFormat="1">
      <c r="C304" s="111"/>
      <c r="D304" s="112"/>
      <c r="E304" s="112"/>
    </row>
    <row r="305" spans="2:6" s="113" customFormat="1">
      <c r="C305" s="111"/>
      <c r="D305" s="112"/>
      <c r="E305" s="112"/>
    </row>
    <row r="306" spans="2:6" s="113" customFormat="1">
      <c r="C306" s="111"/>
      <c r="D306" s="112"/>
      <c r="E306" s="112"/>
    </row>
    <row r="307" spans="2:6" s="113" customFormat="1">
      <c r="C307" s="111"/>
      <c r="D307" s="112"/>
      <c r="E307" s="112"/>
    </row>
    <row r="308" spans="2:6">
      <c r="B308" s="9" t="s">
        <v>200</v>
      </c>
    </row>
    <row r="310" spans="2:6">
      <c r="B310" s="105" t="s">
        <v>201</v>
      </c>
      <c r="C310" s="106" t="s">
        <v>8</v>
      </c>
      <c r="D310" s="18" t="s">
        <v>202</v>
      </c>
      <c r="E310" s="18" t="s">
        <v>203</v>
      </c>
    </row>
    <row r="311" spans="2:6">
      <c r="B311" s="54" t="s">
        <v>204</v>
      </c>
      <c r="C311" s="64"/>
      <c r="D311" s="64"/>
      <c r="E311" s="64">
        <v>0</v>
      </c>
    </row>
    <row r="312" spans="2:6" ht="51">
      <c r="B312" s="114" t="s">
        <v>205</v>
      </c>
      <c r="C312" s="115">
        <v>473572603.98000002</v>
      </c>
      <c r="D312" s="116">
        <v>0.49980000000000002</v>
      </c>
      <c r="E312" s="117" t="s">
        <v>206</v>
      </c>
      <c r="F312" s="2" t="s">
        <v>174</v>
      </c>
    </row>
    <row r="313" spans="2:6">
      <c r="B313" s="114" t="s">
        <v>207</v>
      </c>
      <c r="C313" s="115">
        <v>8294203.7199999997</v>
      </c>
      <c r="D313" s="116">
        <v>8.8000000000000005E-3</v>
      </c>
      <c r="E313" s="117"/>
      <c r="F313" s="2" t="s">
        <v>174</v>
      </c>
    </row>
    <row r="314" spans="2:6">
      <c r="B314" s="114" t="s">
        <v>208</v>
      </c>
      <c r="C314" s="115">
        <v>69136.52</v>
      </c>
      <c r="D314" s="116">
        <v>1E-4</v>
      </c>
      <c r="E314" s="117"/>
      <c r="F314" s="2" t="s">
        <v>174</v>
      </c>
    </row>
    <row r="315" spans="2:6">
      <c r="B315" s="114" t="s">
        <v>209</v>
      </c>
      <c r="C315" s="115">
        <v>59743534.700000003</v>
      </c>
      <c r="D315" s="116">
        <v>6.3100000000000003E-2</v>
      </c>
      <c r="E315" s="117"/>
      <c r="F315" s="2" t="s">
        <v>174</v>
      </c>
    </row>
    <row r="316" spans="2:6">
      <c r="B316" s="114" t="s">
        <v>210</v>
      </c>
      <c r="C316" s="115">
        <v>6187936.4000000004</v>
      </c>
      <c r="D316" s="116">
        <v>6.4999999999999997E-3</v>
      </c>
      <c r="E316" s="117"/>
      <c r="F316" s="2" t="s">
        <v>174</v>
      </c>
    </row>
    <row r="317" spans="2:6">
      <c r="B317" s="114" t="s">
        <v>211</v>
      </c>
      <c r="C317" s="115">
        <v>63719649.340000004</v>
      </c>
      <c r="D317" s="116">
        <v>6.7199999999999996E-2</v>
      </c>
      <c r="E317" s="117"/>
      <c r="F317" s="2" t="s">
        <v>174</v>
      </c>
    </row>
    <row r="318" spans="2:6">
      <c r="B318" s="114" t="s">
        <v>212</v>
      </c>
      <c r="C318" s="115">
        <v>27342716.34</v>
      </c>
      <c r="D318" s="116">
        <v>2.8899999999999999E-2</v>
      </c>
      <c r="E318" s="117"/>
      <c r="F318" s="2" t="s">
        <v>174</v>
      </c>
    </row>
    <row r="319" spans="2:6">
      <c r="B319" s="114" t="s">
        <v>213</v>
      </c>
      <c r="C319" s="115">
        <v>10937252.4</v>
      </c>
      <c r="D319" s="116">
        <v>1.15E-2</v>
      </c>
      <c r="E319" s="117"/>
      <c r="F319" s="2" t="s">
        <v>174</v>
      </c>
    </row>
    <row r="320" spans="2:6">
      <c r="B320" s="114" t="s">
        <v>214</v>
      </c>
      <c r="C320" s="115">
        <v>3364978.07</v>
      </c>
      <c r="D320" s="116">
        <v>3.5999999999999999E-3</v>
      </c>
      <c r="E320" s="117"/>
      <c r="F320" s="2" t="s">
        <v>174</v>
      </c>
    </row>
    <row r="321" spans="2:6">
      <c r="B321" s="114" t="s">
        <v>215</v>
      </c>
      <c r="C321" s="115">
        <v>31495795.440000001</v>
      </c>
      <c r="D321" s="116">
        <v>3.32E-2</v>
      </c>
      <c r="E321" s="117"/>
      <c r="F321" s="2" t="s">
        <v>174</v>
      </c>
    </row>
    <row r="322" spans="2:6">
      <c r="B322" s="114" t="s">
        <v>216</v>
      </c>
      <c r="C322" s="115">
        <v>7604874.0099999998</v>
      </c>
      <c r="D322" s="116">
        <v>8.0000000000000002E-3</v>
      </c>
      <c r="E322" s="117"/>
      <c r="F322" s="2" t="s">
        <v>174</v>
      </c>
    </row>
    <row r="323" spans="2:6">
      <c r="B323" s="114" t="s">
        <v>217</v>
      </c>
      <c r="C323" s="115">
        <v>38651300.850000001</v>
      </c>
      <c r="D323" s="116">
        <v>4.0800000000000003E-2</v>
      </c>
      <c r="E323" s="117"/>
      <c r="F323" s="2" t="s">
        <v>174</v>
      </c>
    </row>
    <row r="324" spans="2:6">
      <c r="B324" s="114" t="s">
        <v>218</v>
      </c>
      <c r="C324" s="115">
        <v>368200.29</v>
      </c>
      <c r="D324" s="116">
        <v>4.0000000000000002E-4</v>
      </c>
      <c r="E324" s="117"/>
      <c r="F324" s="2" t="s">
        <v>174</v>
      </c>
    </row>
    <row r="325" spans="2:6">
      <c r="B325" s="114" t="s">
        <v>219</v>
      </c>
      <c r="C325" s="115">
        <v>1911050.48</v>
      </c>
      <c r="D325" s="116">
        <v>2E-3</v>
      </c>
      <c r="E325" s="117"/>
      <c r="F325" s="2" t="s">
        <v>174</v>
      </c>
    </row>
    <row r="326" spans="2:6">
      <c r="B326" s="114" t="s">
        <v>220</v>
      </c>
      <c r="C326" s="115">
        <v>604022.74</v>
      </c>
      <c r="D326" s="116">
        <v>5.9999999999999995E-4</v>
      </c>
      <c r="E326" s="117"/>
      <c r="F326" s="2" t="s">
        <v>174</v>
      </c>
    </row>
    <row r="327" spans="2:6">
      <c r="B327" s="114" t="s">
        <v>221</v>
      </c>
      <c r="C327" s="115">
        <v>900795.43</v>
      </c>
      <c r="D327" s="116">
        <v>1E-3</v>
      </c>
      <c r="E327" s="117"/>
      <c r="F327" s="2" t="s">
        <v>174</v>
      </c>
    </row>
    <row r="328" spans="2:6">
      <c r="B328" s="114" t="s">
        <v>222</v>
      </c>
      <c r="C328" s="115">
        <v>849.94</v>
      </c>
      <c r="D328" s="116">
        <v>0</v>
      </c>
      <c r="E328" s="117"/>
      <c r="F328" s="2" t="s">
        <v>174</v>
      </c>
    </row>
    <row r="329" spans="2:6">
      <c r="B329" s="114" t="s">
        <v>223</v>
      </c>
      <c r="C329" s="115">
        <v>1161948.6100000001</v>
      </c>
      <c r="D329" s="116">
        <v>1.1999999999999999E-3</v>
      </c>
      <c r="E329" s="117"/>
      <c r="F329" s="2" t="s">
        <v>174</v>
      </c>
    </row>
    <row r="330" spans="2:6">
      <c r="B330" s="114" t="s">
        <v>224</v>
      </c>
      <c r="C330" s="115">
        <v>146571</v>
      </c>
      <c r="D330" s="116">
        <v>2.0000000000000001E-4</v>
      </c>
      <c r="E330" s="117"/>
      <c r="F330" s="2" t="s">
        <v>174</v>
      </c>
    </row>
    <row r="331" spans="2:6">
      <c r="B331" s="114" t="s">
        <v>225</v>
      </c>
      <c r="C331" s="115">
        <v>347491.85</v>
      </c>
      <c r="D331" s="116">
        <v>4.0000000000000002E-4</v>
      </c>
      <c r="E331" s="117"/>
      <c r="F331" s="2" t="s">
        <v>174</v>
      </c>
    </row>
    <row r="332" spans="2:6">
      <c r="B332" s="114" t="s">
        <v>226</v>
      </c>
      <c r="C332" s="115">
        <v>34943999.140000001</v>
      </c>
      <c r="D332" s="116">
        <v>3.6900000000000002E-2</v>
      </c>
      <c r="E332" s="117"/>
      <c r="F332" s="2" t="s">
        <v>174</v>
      </c>
    </row>
    <row r="333" spans="2:6">
      <c r="B333" s="114" t="s">
        <v>227</v>
      </c>
      <c r="C333" s="115">
        <v>5382273.3499999996</v>
      </c>
      <c r="D333" s="116">
        <v>5.7000000000000002E-3</v>
      </c>
      <c r="E333" s="117"/>
      <c r="F333" s="2" t="s">
        <v>174</v>
      </c>
    </row>
    <row r="334" spans="2:6">
      <c r="B334" s="114" t="s">
        <v>228</v>
      </c>
      <c r="C334" s="115">
        <v>111264.82</v>
      </c>
      <c r="D334" s="116">
        <v>1E-4</v>
      </c>
      <c r="E334" s="117"/>
      <c r="F334" s="2" t="s">
        <v>174</v>
      </c>
    </row>
    <row r="335" spans="2:6">
      <c r="B335" s="114" t="s">
        <v>229</v>
      </c>
      <c r="C335" s="115">
        <v>520.08000000000004</v>
      </c>
      <c r="D335" s="116">
        <v>0</v>
      </c>
      <c r="E335" s="117"/>
      <c r="F335" s="2" t="s">
        <v>174</v>
      </c>
    </row>
    <row r="336" spans="2:6">
      <c r="B336" s="114" t="s">
        <v>230</v>
      </c>
      <c r="C336" s="115">
        <v>3137.85</v>
      </c>
      <c r="D336" s="116">
        <v>0</v>
      </c>
      <c r="E336" s="117"/>
      <c r="F336" s="2" t="s">
        <v>174</v>
      </c>
    </row>
    <row r="337" spans="2:6">
      <c r="B337" s="114" t="s">
        <v>231</v>
      </c>
      <c r="C337" s="115">
        <v>921.99</v>
      </c>
      <c r="D337" s="116">
        <v>0</v>
      </c>
      <c r="E337" s="117"/>
      <c r="F337" s="2" t="s">
        <v>174</v>
      </c>
    </row>
    <row r="338" spans="2:6">
      <c r="B338" s="114" t="s">
        <v>232</v>
      </c>
      <c r="C338" s="115">
        <v>1280.8</v>
      </c>
      <c r="D338" s="116">
        <v>0</v>
      </c>
      <c r="E338" s="117"/>
      <c r="F338" s="2" t="s">
        <v>174</v>
      </c>
    </row>
    <row r="339" spans="2:6">
      <c r="B339" s="114" t="s">
        <v>233</v>
      </c>
      <c r="C339" s="115">
        <v>9864.01</v>
      </c>
      <c r="D339" s="116">
        <v>0</v>
      </c>
      <c r="E339" s="117"/>
      <c r="F339" s="2" t="s">
        <v>174</v>
      </c>
    </row>
    <row r="340" spans="2:6">
      <c r="B340" s="114" t="s">
        <v>234</v>
      </c>
      <c r="C340" s="115">
        <v>225326.64</v>
      </c>
      <c r="D340" s="116">
        <v>2.0000000000000001E-4</v>
      </c>
      <c r="E340" s="117"/>
      <c r="F340" s="2" t="s">
        <v>174</v>
      </c>
    </row>
    <row r="341" spans="2:6">
      <c r="B341" s="114" t="s">
        <v>235</v>
      </c>
      <c r="C341" s="115">
        <v>18237.02</v>
      </c>
      <c r="D341" s="116">
        <v>0</v>
      </c>
      <c r="E341" s="117"/>
      <c r="F341" s="2" t="s">
        <v>174</v>
      </c>
    </row>
    <row r="342" spans="2:6">
      <c r="B342" s="114" t="s">
        <v>236</v>
      </c>
      <c r="C342" s="115">
        <v>790719.55</v>
      </c>
      <c r="D342" s="116">
        <v>8.0000000000000004E-4</v>
      </c>
      <c r="E342" s="117"/>
      <c r="F342" s="2" t="s">
        <v>174</v>
      </c>
    </row>
    <row r="343" spans="2:6">
      <c r="B343" s="114" t="s">
        <v>237</v>
      </c>
      <c r="C343" s="115">
        <v>45398.28</v>
      </c>
      <c r="D343" s="116">
        <v>0</v>
      </c>
      <c r="E343" s="117"/>
      <c r="F343" s="2" t="s">
        <v>174</v>
      </c>
    </row>
    <row r="344" spans="2:6">
      <c r="B344" s="114" t="s">
        <v>238</v>
      </c>
      <c r="C344" s="115">
        <v>367</v>
      </c>
      <c r="D344" s="116">
        <v>0</v>
      </c>
      <c r="E344" s="117"/>
      <c r="F344" s="2" t="s">
        <v>174</v>
      </c>
    </row>
    <row r="345" spans="2:6">
      <c r="B345" s="114" t="s">
        <v>239</v>
      </c>
      <c r="C345" s="115">
        <v>111040.19</v>
      </c>
      <c r="D345" s="116">
        <v>1E-4</v>
      </c>
      <c r="E345" s="117"/>
      <c r="F345" s="2" t="s">
        <v>174</v>
      </c>
    </row>
    <row r="346" spans="2:6">
      <c r="B346" s="114" t="s">
        <v>240</v>
      </c>
      <c r="C346" s="115">
        <v>47449.56</v>
      </c>
      <c r="D346" s="116">
        <v>1E-4</v>
      </c>
      <c r="E346" s="117"/>
      <c r="F346" s="2" t="s">
        <v>174</v>
      </c>
    </row>
    <row r="347" spans="2:6">
      <c r="B347" s="114" t="s">
        <v>241</v>
      </c>
      <c r="C347" s="115">
        <v>14223.25</v>
      </c>
      <c r="D347" s="116">
        <v>0</v>
      </c>
      <c r="E347" s="117"/>
      <c r="F347" s="2" t="s">
        <v>174</v>
      </c>
    </row>
    <row r="348" spans="2:6">
      <c r="B348" s="114" t="s">
        <v>242</v>
      </c>
      <c r="C348" s="115">
        <v>1612.4</v>
      </c>
      <c r="D348" s="116">
        <v>0</v>
      </c>
      <c r="E348" s="117"/>
      <c r="F348" s="2" t="s">
        <v>174</v>
      </c>
    </row>
    <row r="349" spans="2:6">
      <c r="B349" s="114" t="s">
        <v>243</v>
      </c>
      <c r="C349" s="115">
        <v>4642531.47</v>
      </c>
      <c r="D349" s="116">
        <v>4.8999999999999998E-3</v>
      </c>
      <c r="E349" s="117"/>
      <c r="F349" s="2" t="s">
        <v>174</v>
      </c>
    </row>
    <row r="350" spans="2:6">
      <c r="B350" s="114" t="s">
        <v>244</v>
      </c>
      <c r="C350" s="115">
        <v>695209.93</v>
      </c>
      <c r="D350" s="116">
        <v>6.9999999999999999E-4</v>
      </c>
      <c r="E350" s="117"/>
      <c r="F350" s="2" t="s">
        <v>174</v>
      </c>
    </row>
    <row r="351" spans="2:6">
      <c r="B351" s="114" t="s">
        <v>245</v>
      </c>
      <c r="C351" s="115">
        <v>113242.81</v>
      </c>
      <c r="D351" s="116">
        <v>1E-4</v>
      </c>
      <c r="E351" s="117"/>
      <c r="F351" s="2" t="s">
        <v>174</v>
      </c>
    </row>
    <row r="352" spans="2:6">
      <c r="B352" s="114" t="s">
        <v>246</v>
      </c>
      <c r="C352" s="115">
        <v>632290.98</v>
      </c>
      <c r="D352" s="116">
        <v>6.9999999999999999E-4</v>
      </c>
      <c r="E352" s="117"/>
      <c r="F352" s="2" t="s">
        <v>174</v>
      </c>
    </row>
    <row r="353" spans="2:6">
      <c r="B353" s="114" t="s">
        <v>247</v>
      </c>
      <c r="C353" s="115">
        <v>700</v>
      </c>
      <c r="D353" s="116">
        <v>0</v>
      </c>
      <c r="E353" s="117"/>
      <c r="F353" s="2" t="s">
        <v>174</v>
      </c>
    </row>
    <row r="354" spans="2:6">
      <c r="B354" s="114" t="s">
        <v>248</v>
      </c>
      <c r="C354" s="115">
        <v>3248</v>
      </c>
      <c r="D354" s="116">
        <v>0</v>
      </c>
      <c r="E354" s="117"/>
      <c r="F354" s="2" t="s">
        <v>174</v>
      </c>
    </row>
    <row r="355" spans="2:6">
      <c r="B355" s="114" t="s">
        <v>249</v>
      </c>
      <c r="C355" s="115">
        <v>870816.01</v>
      </c>
      <c r="D355" s="116">
        <v>8.9999999999999998E-4</v>
      </c>
      <c r="E355" s="117"/>
      <c r="F355" s="2" t="s">
        <v>174</v>
      </c>
    </row>
    <row r="356" spans="2:6">
      <c r="B356" s="114" t="s">
        <v>250</v>
      </c>
      <c r="C356" s="115">
        <v>50693.78</v>
      </c>
      <c r="D356" s="116">
        <v>1E-4</v>
      </c>
      <c r="E356" s="117"/>
      <c r="F356" s="2" t="s">
        <v>174</v>
      </c>
    </row>
    <row r="357" spans="2:6">
      <c r="B357" s="114" t="s">
        <v>251</v>
      </c>
      <c r="C357" s="115">
        <v>2317.0100000000002</v>
      </c>
      <c r="D357" s="116">
        <v>0</v>
      </c>
      <c r="E357" s="117"/>
      <c r="F357" s="2" t="s">
        <v>174</v>
      </c>
    </row>
    <row r="358" spans="2:6">
      <c r="B358" s="114" t="s">
        <v>252</v>
      </c>
      <c r="C358" s="115">
        <v>13072.17</v>
      </c>
      <c r="D358" s="116">
        <v>0</v>
      </c>
      <c r="E358" s="117"/>
      <c r="F358" s="2" t="s">
        <v>174</v>
      </c>
    </row>
    <row r="359" spans="2:6">
      <c r="B359" s="114" t="s">
        <v>253</v>
      </c>
      <c r="C359" s="115">
        <v>19158.25</v>
      </c>
      <c r="D359" s="116">
        <v>0</v>
      </c>
      <c r="E359" s="117"/>
      <c r="F359" s="2" t="s">
        <v>174</v>
      </c>
    </row>
    <row r="360" spans="2:6">
      <c r="B360" s="114" t="s">
        <v>254</v>
      </c>
      <c r="C360" s="115">
        <v>2110</v>
      </c>
      <c r="D360" s="116">
        <v>0</v>
      </c>
      <c r="E360" s="117"/>
      <c r="F360" s="2" t="s">
        <v>174</v>
      </c>
    </row>
    <row r="361" spans="2:6">
      <c r="B361" s="114" t="s">
        <v>255</v>
      </c>
      <c r="C361" s="115">
        <v>129321.86</v>
      </c>
      <c r="D361" s="116">
        <v>1E-4</v>
      </c>
      <c r="E361" s="117"/>
      <c r="F361" s="2" t="s">
        <v>174</v>
      </c>
    </row>
    <row r="362" spans="2:6">
      <c r="B362" s="114" t="s">
        <v>256</v>
      </c>
      <c r="C362" s="115">
        <v>1743222</v>
      </c>
      <c r="D362" s="116">
        <v>1.8E-3</v>
      </c>
      <c r="E362" s="117"/>
      <c r="F362" s="2" t="s">
        <v>174</v>
      </c>
    </row>
    <row r="363" spans="2:6">
      <c r="B363" s="114" t="s">
        <v>257</v>
      </c>
      <c r="C363" s="115">
        <v>204781.54</v>
      </c>
      <c r="D363" s="116">
        <v>2.0000000000000001E-4</v>
      </c>
      <c r="E363" s="117"/>
      <c r="F363" s="2" t="s">
        <v>174</v>
      </c>
    </row>
    <row r="364" spans="2:6">
      <c r="B364" s="114" t="s">
        <v>258</v>
      </c>
      <c r="C364" s="115">
        <v>138950.13</v>
      </c>
      <c r="D364" s="116">
        <v>1E-4</v>
      </c>
      <c r="E364" s="117"/>
      <c r="F364" s="2" t="s">
        <v>174</v>
      </c>
    </row>
    <row r="365" spans="2:6">
      <c r="B365" s="114" t="s">
        <v>259</v>
      </c>
      <c r="C365" s="115">
        <v>452575.57</v>
      </c>
      <c r="D365" s="116">
        <v>5.0000000000000001E-4</v>
      </c>
      <c r="E365" s="117"/>
      <c r="F365" s="2" t="s">
        <v>174</v>
      </c>
    </row>
    <row r="366" spans="2:6">
      <c r="B366" s="114" t="s">
        <v>260</v>
      </c>
      <c r="C366" s="115">
        <v>4451887.37</v>
      </c>
      <c r="D366" s="116">
        <v>4.7000000000000002E-3</v>
      </c>
      <c r="E366" s="117"/>
      <c r="F366" s="2" t="s">
        <v>174</v>
      </c>
    </row>
    <row r="367" spans="2:6">
      <c r="B367" s="114" t="s">
        <v>261</v>
      </c>
      <c r="C367" s="115">
        <v>56693.19</v>
      </c>
      <c r="D367" s="116">
        <v>1E-4</v>
      </c>
      <c r="E367" s="117"/>
      <c r="F367" s="2" t="s">
        <v>174</v>
      </c>
    </row>
    <row r="368" spans="2:6">
      <c r="B368" s="114" t="s">
        <v>262</v>
      </c>
      <c r="C368" s="115">
        <v>1946961.54</v>
      </c>
      <c r="D368" s="116">
        <v>2.0999999999999999E-3</v>
      </c>
      <c r="E368" s="117"/>
      <c r="F368" s="2" t="s">
        <v>174</v>
      </c>
    </row>
    <row r="369" spans="2:6">
      <c r="B369" s="114" t="s">
        <v>263</v>
      </c>
      <c r="C369" s="115">
        <v>172614.96</v>
      </c>
      <c r="D369" s="116">
        <v>2.0000000000000001E-4</v>
      </c>
      <c r="E369" s="117"/>
      <c r="F369" s="2" t="s">
        <v>174</v>
      </c>
    </row>
    <row r="370" spans="2:6">
      <c r="B370" s="114" t="s">
        <v>264</v>
      </c>
      <c r="C370" s="115">
        <v>4344503.3600000003</v>
      </c>
      <c r="D370" s="116">
        <v>4.5999999999999999E-3</v>
      </c>
      <c r="E370" s="117"/>
      <c r="F370" s="2" t="s">
        <v>174</v>
      </c>
    </row>
    <row r="371" spans="2:6">
      <c r="B371" s="114" t="s">
        <v>265</v>
      </c>
      <c r="C371" s="115">
        <v>4235519.01</v>
      </c>
      <c r="D371" s="116">
        <v>4.4999999999999997E-3</v>
      </c>
      <c r="E371" s="117"/>
      <c r="F371" s="2" t="s">
        <v>174</v>
      </c>
    </row>
    <row r="372" spans="2:6">
      <c r="B372" s="114" t="s">
        <v>266</v>
      </c>
      <c r="C372" s="115">
        <v>807292.93</v>
      </c>
      <c r="D372" s="116">
        <v>8.9999999999999998E-4</v>
      </c>
      <c r="E372" s="117"/>
      <c r="F372" s="2" t="s">
        <v>174</v>
      </c>
    </row>
    <row r="373" spans="2:6">
      <c r="B373" s="114" t="s">
        <v>267</v>
      </c>
      <c r="C373" s="115">
        <v>229017.07</v>
      </c>
      <c r="D373" s="116">
        <v>2.0000000000000001E-4</v>
      </c>
      <c r="E373" s="117"/>
      <c r="F373" s="2" t="s">
        <v>174</v>
      </c>
    </row>
    <row r="374" spans="2:6">
      <c r="B374" s="114" t="s">
        <v>268</v>
      </c>
      <c r="C374" s="115">
        <v>807000.4</v>
      </c>
      <c r="D374" s="116">
        <v>8.9999999999999998E-4</v>
      </c>
      <c r="E374" s="117"/>
      <c r="F374" s="2" t="s">
        <v>174</v>
      </c>
    </row>
    <row r="375" spans="2:6">
      <c r="B375" s="114" t="s">
        <v>269</v>
      </c>
      <c r="C375" s="115">
        <v>3488386.24</v>
      </c>
      <c r="D375" s="116">
        <v>3.7000000000000002E-3</v>
      </c>
      <c r="E375" s="117"/>
      <c r="F375" s="2" t="s">
        <v>174</v>
      </c>
    </row>
    <row r="376" spans="2:6">
      <c r="B376" s="114" t="s">
        <v>270</v>
      </c>
      <c r="C376" s="115">
        <v>1792180.36</v>
      </c>
      <c r="D376" s="116">
        <v>1.9E-3</v>
      </c>
      <c r="E376" s="117"/>
      <c r="F376" s="2" t="s">
        <v>174</v>
      </c>
    </row>
    <row r="377" spans="2:6">
      <c r="B377" s="114" t="s">
        <v>271</v>
      </c>
      <c r="C377" s="115">
        <v>3777274.89</v>
      </c>
      <c r="D377" s="116">
        <v>4.0000000000000001E-3</v>
      </c>
      <c r="E377" s="117"/>
      <c r="F377" s="2" t="s">
        <v>174</v>
      </c>
    </row>
    <row r="378" spans="2:6">
      <c r="B378" s="114" t="s">
        <v>272</v>
      </c>
      <c r="C378" s="115">
        <v>10792544.59</v>
      </c>
      <c r="D378" s="116">
        <v>1.14E-2</v>
      </c>
      <c r="E378" s="117"/>
      <c r="F378" s="2" t="s">
        <v>174</v>
      </c>
    </row>
    <row r="379" spans="2:6">
      <c r="B379" s="114" t="s">
        <v>273</v>
      </c>
      <c r="C379" s="115">
        <v>1995438.41</v>
      </c>
      <c r="D379" s="116">
        <v>2.0999999999999999E-3</v>
      </c>
      <c r="E379" s="117"/>
      <c r="F379" s="2" t="s">
        <v>174</v>
      </c>
    </row>
    <row r="380" spans="2:6">
      <c r="B380" s="114" t="s">
        <v>274</v>
      </c>
      <c r="C380" s="115">
        <v>1479369.3</v>
      </c>
      <c r="D380" s="116">
        <v>1.6000000000000001E-3</v>
      </c>
      <c r="E380" s="117"/>
      <c r="F380" s="2" t="s">
        <v>174</v>
      </c>
    </row>
    <row r="381" spans="2:6">
      <c r="B381" s="114" t="s">
        <v>275</v>
      </c>
      <c r="C381" s="118">
        <v>18790</v>
      </c>
      <c r="D381" s="119">
        <v>0</v>
      </c>
      <c r="E381" s="117"/>
      <c r="F381" s="2" t="s">
        <v>174</v>
      </c>
    </row>
    <row r="382" spans="2:6">
      <c r="B382" s="114" t="s">
        <v>276</v>
      </c>
      <c r="C382" s="115">
        <v>93466.65</v>
      </c>
      <c r="D382" s="116">
        <v>1E-4</v>
      </c>
      <c r="E382" s="117"/>
      <c r="F382" s="2" t="s">
        <v>174</v>
      </c>
    </row>
    <row r="383" spans="2:6">
      <c r="B383" s="114" t="s">
        <v>277</v>
      </c>
      <c r="C383" s="115">
        <v>30334712.190000001</v>
      </c>
      <c r="D383" s="116">
        <v>3.2000000000000001E-2</v>
      </c>
      <c r="E383" s="117"/>
      <c r="F383" s="2" t="s">
        <v>174</v>
      </c>
    </row>
    <row r="384" spans="2:6">
      <c r="B384" s="114" t="s">
        <v>278</v>
      </c>
      <c r="C384" s="115">
        <v>3097972.41</v>
      </c>
      <c r="D384" s="116">
        <v>3.3E-3</v>
      </c>
      <c r="E384" s="117"/>
      <c r="F384" s="2" t="s">
        <v>174</v>
      </c>
    </row>
    <row r="385" spans="2:6">
      <c r="B385" s="114" t="s">
        <v>279</v>
      </c>
      <c r="C385" s="115">
        <v>958222.8</v>
      </c>
      <c r="D385" s="116">
        <v>1E-3</v>
      </c>
      <c r="E385" s="117"/>
      <c r="F385" s="2" t="s">
        <v>174</v>
      </c>
    </row>
    <row r="386" spans="2:6">
      <c r="B386" s="114" t="s">
        <v>280</v>
      </c>
      <c r="C386" s="115">
        <v>1336056.8700000001</v>
      </c>
      <c r="D386" s="116">
        <v>1.4E-3</v>
      </c>
      <c r="E386" s="117"/>
      <c r="F386" s="2" t="s">
        <v>174</v>
      </c>
    </row>
    <row r="387" spans="2:6">
      <c r="B387" s="114" t="s">
        <v>281</v>
      </c>
      <c r="C387" s="115">
        <v>697578.63</v>
      </c>
      <c r="D387" s="116">
        <v>6.9999999999999999E-4</v>
      </c>
      <c r="E387" s="117"/>
      <c r="F387" s="2" t="s">
        <v>174</v>
      </c>
    </row>
    <row r="388" spans="2:6">
      <c r="B388" s="114" t="s">
        <v>282</v>
      </c>
      <c r="C388" s="115">
        <v>2059948.82</v>
      </c>
      <c r="D388" s="116">
        <v>2.2000000000000001E-3</v>
      </c>
      <c r="E388" s="117"/>
      <c r="F388" s="2" t="s">
        <v>174</v>
      </c>
    </row>
    <row r="389" spans="2:6">
      <c r="B389" s="114" t="s">
        <v>283</v>
      </c>
      <c r="C389" s="115">
        <v>250951.04000000001</v>
      </c>
      <c r="D389" s="116">
        <v>2.9999999999999997E-4</v>
      </c>
      <c r="E389" s="117"/>
      <c r="F389" s="2" t="s">
        <v>174</v>
      </c>
    </row>
    <row r="390" spans="2:6">
      <c r="B390" s="114" t="s">
        <v>284</v>
      </c>
      <c r="C390" s="115">
        <v>1549027.91</v>
      </c>
      <c r="D390" s="116">
        <v>1.6000000000000001E-3</v>
      </c>
      <c r="E390" s="117"/>
      <c r="F390" s="2" t="s">
        <v>174</v>
      </c>
    </row>
    <row r="391" spans="2:6">
      <c r="B391" s="114" t="s">
        <v>285</v>
      </c>
      <c r="C391" s="115">
        <v>1528487.21</v>
      </c>
      <c r="D391" s="116">
        <v>1.6000000000000001E-3</v>
      </c>
      <c r="E391" s="117"/>
      <c r="F391" s="2" t="s">
        <v>174</v>
      </c>
    </row>
    <row r="392" spans="2:6">
      <c r="B392" s="114" t="s">
        <v>286</v>
      </c>
      <c r="C392" s="115">
        <v>149840</v>
      </c>
      <c r="D392" s="116">
        <v>2.0000000000000001E-4</v>
      </c>
      <c r="E392" s="117"/>
      <c r="F392" s="2" t="s">
        <v>174</v>
      </c>
    </row>
    <row r="393" spans="2:6">
      <c r="B393" s="114" t="s">
        <v>287</v>
      </c>
      <c r="C393" s="115">
        <v>267960</v>
      </c>
      <c r="D393" s="116">
        <v>2.9999999999999997E-4</v>
      </c>
      <c r="E393" s="117"/>
    </row>
    <row r="394" spans="2:6">
      <c r="B394" s="114" t="s">
        <v>288</v>
      </c>
      <c r="C394" s="115">
        <v>191566.68</v>
      </c>
      <c r="D394" s="116">
        <v>2.0000000000000001E-4</v>
      </c>
      <c r="E394" s="117"/>
    </row>
    <row r="395" spans="2:6">
      <c r="B395" s="114" t="s">
        <v>289</v>
      </c>
      <c r="C395" s="115">
        <v>369824.12</v>
      </c>
      <c r="D395" s="116">
        <v>4.0000000000000002E-4</v>
      </c>
      <c r="E395" s="117"/>
    </row>
    <row r="396" spans="2:6">
      <c r="B396" s="114" t="s">
        <v>290</v>
      </c>
      <c r="C396" s="115">
        <v>683800.08</v>
      </c>
      <c r="D396" s="116">
        <v>6.9999999999999999E-4</v>
      </c>
      <c r="E396" s="117"/>
    </row>
    <row r="397" spans="2:6">
      <c r="B397" s="114" t="s">
        <v>291</v>
      </c>
      <c r="C397" s="115">
        <v>264079.21000000002</v>
      </c>
      <c r="D397" s="116">
        <v>2.9999999999999997E-4</v>
      </c>
      <c r="E397" s="117"/>
    </row>
    <row r="398" spans="2:6">
      <c r="B398" s="114" t="s">
        <v>292</v>
      </c>
      <c r="C398" s="115">
        <v>1239031.08</v>
      </c>
      <c r="D398" s="116">
        <v>1.2999999999999999E-3</v>
      </c>
      <c r="E398" s="117"/>
    </row>
    <row r="399" spans="2:6">
      <c r="B399" s="114" t="s">
        <v>293</v>
      </c>
      <c r="C399" s="115">
        <v>561883.84</v>
      </c>
      <c r="D399" s="116">
        <v>5.9999999999999995E-4</v>
      </c>
      <c r="E399" s="117"/>
    </row>
    <row r="400" spans="2:6">
      <c r="B400" s="114" t="s">
        <v>294</v>
      </c>
      <c r="C400" s="115">
        <v>153287.26999999999</v>
      </c>
      <c r="D400" s="116">
        <v>2.0000000000000001E-4</v>
      </c>
      <c r="E400" s="117"/>
    </row>
    <row r="401" spans="2:5">
      <c r="B401" s="114" t="s">
        <v>295</v>
      </c>
      <c r="C401" s="115">
        <v>2432080.35</v>
      </c>
      <c r="D401" s="116">
        <v>2.5999999999999999E-3</v>
      </c>
      <c r="E401" s="117"/>
    </row>
    <row r="402" spans="2:5">
      <c r="B402" s="114" t="s">
        <v>296</v>
      </c>
      <c r="C402" s="115">
        <v>145963.38</v>
      </c>
      <c r="D402" s="116">
        <v>2.0000000000000001E-4</v>
      </c>
      <c r="E402" s="117"/>
    </row>
    <row r="403" spans="2:5">
      <c r="B403" s="114" t="s">
        <v>297</v>
      </c>
      <c r="C403" s="115">
        <v>26594.75</v>
      </c>
      <c r="D403" s="116">
        <v>0</v>
      </c>
      <c r="E403" s="117"/>
    </row>
    <row r="404" spans="2:5">
      <c r="B404" s="114" t="s">
        <v>298</v>
      </c>
      <c r="C404" s="115">
        <v>1373802.07</v>
      </c>
      <c r="D404" s="116">
        <v>1.4E-3</v>
      </c>
      <c r="E404" s="117"/>
    </row>
    <row r="405" spans="2:5">
      <c r="B405" s="114" t="s">
        <v>299</v>
      </c>
      <c r="C405" s="115">
        <v>11108100.42</v>
      </c>
      <c r="D405" s="116">
        <v>1.17E-2</v>
      </c>
      <c r="E405" s="117"/>
    </row>
    <row r="406" spans="2:5">
      <c r="B406" s="114" t="s">
        <v>300</v>
      </c>
      <c r="C406" s="115">
        <v>313498</v>
      </c>
      <c r="D406" s="116">
        <v>2.9999999999999997E-4</v>
      </c>
      <c r="E406" s="117"/>
    </row>
    <row r="407" spans="2:5">
      <c r="B407" s="114" t="s">
        <v>301</v>
      </c>
      <c r="C407" s="115">
        <v>4682043.13</v>
      </c>
      <c r="D407" s="116">
        <v>4.8999999999999998E-3</v>
      </c>
      <c r="E407" s="117"/>
    </row>
    <row r="408" spans="2:5">
      <c r="B408" s="114" t="s">
        <v>302</v>
      </c>
      <c r="C408" s="115">
        <v>7647879</v>
      </c>
      <c r="D408" s="116">
        <v>8.0999999999999996E-3</v>
      </c>
      <c r="E408" s="117"/>
    </row>
    <row r="409" spans="2:5">
      <c r="B409" s="114" t="s">
        <v>303</v>
      </c>
      <c r="C409" s="115">
        <v>4602091.8099999996</v>
      </c>
      <c r="D409" s="116">
        <v>4.8999999999999998E-3</v>
      </c>
      <c r="E409" s="117"/>
    </row>
    <row r="410" spans="2:5">
      <c r="B410" s="114" t="s">
        <v>304</v>
      </c>
      <c r="C410" s="115">
        <v>243341</v>
      </c>
      <c r="D410" s="116">
        <v>2.9999999999999997E-4</v>
      </c>
      <c r="E410" s="117"/>
    </row>
    <row r="411" spans="2:5">
      <c r="B411" s="114" t="s">
        <v>305</v>
      </c>
      <c r="C411" s="115">
        <v>17819089.280000001</v>
      </c>
      <c r="D411" s="116">
        <v>1.8800000000000001E-2</v>
      </c>
      <c r="E411" s="117"/>
    </row>
    <row r="412" spans="2:5">
      <c r="B412" s="114" t="s">
        <v>306</v>
      </c>
      <c r="C412" s="115">
        <v>1157846.5</v>
      </c>
      <c r="D412" s="116">
        <v>1.1999999999999999E-3</v>
      </c>
      <c r="E412" s="117"/>
    </row>
    <row r="413" spans="2:5">
      <c r="B413" s="114" t="s">
        <v>307</v>
      </c>
      <c r="C413" s="115">
        <v>1605144</v>
      </c>
      <c r="D413" s="116">
        <v>1.6999999999999999E-3</v>
      </c>
      <c r="E413" s="117"/>
    </row>
    <row r="414" spans="2:5">
      <c r="B414" s="114" t="s">
        <v>308</v>
      </c>
      <c r="C414" s="115">
        <v>3034</v>
      </c>
      <c r="D414" s="116">
        <v>0</v>
      </c>
      <c r="E414" s="117"/>
    </row>
    <row r="415" spans="2:5">
      <c r="B415" s="114" t="s">
        <v>309</v>
      </c>
      <c r="C415" s="115">
        <v>197092</v>
      </c>
      <c r="D415" s="116">
        <v>2.0000000000000001E-4</v>
      </c>
      <c r="E415" s="117"/>
    </row>
    <row r="416" spans="2:5">
      <c r="B416" s="114" t="s">
        <v>310</v>
      </c>
      <c r="C416" s="115">
        <v>7881444.5499999998</v>
      </c>
      <c r="D416" s="116">
        <v>8.3000000000000001E-3</v>
      </c>
      <c r="E416" s="117"/>
    </row>
    <row r="417" spans="2:5">
      <c r="B417" s="114" t="s">
        <v>311</v>
      </c>
      <c r="C417" s="115">
        <v>341721.65</v>
      </c>
      <c r="D417" s="116">
        <v>4.0000000000000002E-4</v>
      </c>
      <c r="E417" s="117"/>
    </row>
    <row r="418" spans="2:5">
      <c r="B418" s="114" t="s">
        <v>312</v>
      </c>
      <c r="C418" s="115">
        <v>5136829.88</v>
      </c>
      <c r="D418" s="116">
        <v>5.4000000000000003E-3</v>
      </c>
      <c r="E418" s="117"/>
    </row>
    <row r="419" spans="2:5">
      <c r="B419" s="114" t="s">
        <v>313</v>
      </c>
      <c r="C419" s="115">
        <v>2139150</v>
      </c>
      <c r="D419" s="116">
        <v>2.3E-3</v>
      </c>
      <c r="E419" s="117"/>
    </row>
    <row r="420" spans="2:5">
      <c r="B420" s="114" t="s">
        <v>314</v>
      </c>
      <c r="C420" s="115">
        <v>1211.79</v>
      </c>
      <c r="D420" s="116">
        <v>0</v>
      </c>
      <c r="E420" s="117"/>
    </row>
    <row r="421" spans="2:5">
      <c r="B421" s="114" t="s">
        <v>315</v>
      </c>
      <c r="C421" s="115">
        <v>1009098</v>
      </c>
      <c r="D421" s="116">
        <v>1.1000000000000001E-3</v>
      </c>
      <c r="E421" s="117"/>
    </row>
    <row r="422" spans="2:5">
      <c r="B422" s="114" t="s">
        <v>316</v>
      </c>
      <c r="C422" s="115">
        <v>11459</v>
      </c>
      <c r="D422" s="116">
        <v>0</v>
      </c>
      <c r="E422" s="117"/>
    </row>
    <row r="423" spans="2:5">
      <c r="B423" s="114" t="s">
        <v>317</v>
      </c>
      <c r="C423" s="115">
        <v>133009</v>
      </c>
      <c r="D423" s="116">
        <v>1E-4</v>
      </c>
      <c r="E423" s="117"/>
    </row>
    <row r="424" spans="2:5">
      <c r="B424" s="114" t="s">
        <v>318</v>
      </c>
      <c r="C424" s="115">
        <v>237745</v>
      </c>
      <c r="D424" s="116">
        <v>2.9999999999999997E-4</v>
      </c>
      <c r="E424" s="117"/>
    </row>
    <row r="425" spans="2:5">
      <c r="B425" s="114" t="s">
        <v>319</v>
      </c>
      <c r="C425" s="115">
        <v>1202481.68</v>
      </c>
      <c r="D425" s="116">
        <v>1.2999999999999999E-3</v>
      </c>
      <c r="E425" s="117"/>
    </row>
    <row r="426" spans="2:5">
      <c r="B426" s="114" t="s">
        <v>320</v>
      </c>
      <c r="C426" s="115">
        <v>425124.15</v>
      </c>
      <c r="D426" s="116">
        <v>4.0000000000000002E-4</v>
      </c>
      <c r="E426" s="117"/>
    </row>
    <row r="427" spans="2:5">
      <c r="B427" s="114" t="s">
        <v>321</v>
      </c>
      <c r="C427" s="115">
        <v>1991</v>
      </c>
      <c r="D427" s="116">
        <v>0</v>
      </c>
      <c r="E427" s="117"/>
    </row>
    <row r="428" spans="2:5">
      <c r="B428" s="114" t="s">
        <v>322</v>
      </c>
      <c r="C428" s="115">
        <v>1626737.54</v>
      </c>
      <c r="D428" s="116">
        <v>1.6999999999999999E-3</v>
      </c>
      <c r="E428" s="117"/>
    </row>
    <row r="429" spans="2:5">
      <c r="B429" s="114"/>
      <c r="C429" s="115"/>
      <c r="D429" s="116">
        <v>0</v>
      </c>
      <c r="E429" s="117"/>
    </row>
    <row r="430" spans="2:5">
      <c r="B430" s="114"/>
      <c r="C430" s="120"/>
      <c r="D430" s="121"/>
      <c r="E430" s="117"/>
    </row>
    <row r="431" spans="2:5">
      <c r="B431" s="114"/>
      <c r="C431" s="120"/>
      <c r="D431" s="121"/>
      <c r="E431" s="117"/>
    </row>
    <row r="432" spans="2:5">
      <c r="B432" s="114"/>
      <c r="C432" s="120"/>
      <c r="D432" s="121"/>
      <c r="E432" s="117"/>
    </row>
    <row r="433" spans="2:6">
      <c r="B433" s="114"/>
      <c r="C433" s="120"/>
      <c r="D433" s="121"/>
      <c r="E433" s="117"/>
    </row>
    <row r="434" spans="2:6">
      <c r="B434" s="114"/>
      <c r="C434" s="120"/>
      <c r="D434" s="121"/>
      <c r="E434" s="117"/>
    </row>
    <row r="435" spans="2:6">
      <c r="B435" s="114"/>
      <c r="C435" s="120"/>
      <c r="D435" s="121"/>
      <c r="E435" s="117"/>
    </row>
    <row r="436" spans="2:6">
      <c r="B436" s="114"/>
      <c r="C436" s="120"/>
      <c r="D436" s="122"/>
      <c r="E436" s="117"/>
      <c r="F436" s="2" t="s">
        <v>174</v>
      </c>
    </row>
    <row r="437" spans="2:6">
      <c r="B437" s="41"/>
      <c r="C437" s="123"/>
      <c r="D437" s="42"/>
      <c r="E437" s="124">
        <v>0</v>
      </c>
    </row>
    <row r="438" spans="2:6">
      <c r="C438" s="84">
        <f>SUM(C312:C437)</f>
        <v>947535562.90999985</v>
      </c>
      <c r="D438" s="125">
        <f>SUM(D312:D437)</f>
        <v>1.0001999999999998</v>
      </c>
      <c r="E438" s="18"/>
    </row>
    <row r="440" spans="2:6">
      <c r="F440" s="126"/>
    </row>
    <row r="441" spans="2:6">
      <c r="F441" s="126"/>
    </row>
    <row r="442" spans="2:6">
      <c r="F442" s="126"/>
    </row>
    <row r="443" spans="2:6">
      <c r="F443" s="126"/>
    </row>
    <row r="444" spans="2:6">
      <c r="F444" s="126"/>
    </row>
    <row r="445" spans="2:6">
      <c r="F445" s="126"/>
    </row>
    <row r="446" spans="2:6">
      <c r="F446" s="126"/>
    </row>
    <row r="447" spans="2:6">
      <c r="F447" s="126"/>
    </row>
    <row r="448" spans="2:6">
      <c r="F448" s="126"/>
    </row>
    <row r="449" spans="2:7">
      <c r="F449" s="126"/>
    </row>
    <row r="450" spans="2:7">
      <c r="F450" s="126"/>
    </row>
    <row r="451" spans="2:7">
      <c r="F451" s="126"/>
    </row>
    <row r="452" spans="2:7">
      <c r="F452" s="126"/>
    </row>
    <row r="453" spans="2:7">
      <c r="F453" s="126"/>
    </row>
    <row r="454" spans="2:7">
      <c r="F454" s="126"/>
    </row>
    <row r="455" spans="2:7">
      <c r="F455" s="126"/>
    </row>
    <row r="456" spans="2:7">
      <c r="F456" s="126"/>
    </row>
    <row r="457" spans="2:7">
      <c r="F457" s="126"/>
    </row>
    <row r="458" spans="2:7">
      <c r="F458" s="126"/>
    </row>
    <row r="459" spans="2:7">
      <c r="B459" s="9" t="s">
        <v>323</v>
      </c>
    </row>
    <row r="461" spans="2:7">
      <c r="B461" s="70" t="s">
        <v>324</v>
      </c>
      <c r="C461" s="71" t="s">
        <v>54</v>
      </c>
      <c r="D461" s="103" t="s">
        <v>55</v>
      </c>
      <c r="E461" s="103" t="s">
        <v>325</v>
      </c>
      <c r="F461" s="127" t="s">
        <v>9</v>
      </c>
      <c r="G461" s="71" t="s">
        <v>160</v>
      </c>
    </row>
    <row r="462" spans="2:7">
      <c r="B462" s="19" t="s">
        <v>326</v>
      </c>
      <c r="C462" s="20"/>
      <c r="D462" s="20"/>
      <c r="E462" s="20">
        <v>0</v>
      </c>
      <c r="F462" s="20">
        <v>0</v>
      </c>
      <c r="G462" s="21">
        <v>0</v>
      </c>
    </row>
    <row r="463" spans="2:7">
      <c r="B463" s="29" t="s">
        <v>327</v>
      </c>
      <c r="C463" s="28">
        <v>512361626.13999999</v>
      </c>
      <c r="D463" s="28">
        <v>553480579.50999999</v>
      </c>
      <c r="E463" s="28">
        <v>41118953.369999997</v>
      </c>
      <c r="F463" s="128" t="s">
        <v>328</v>
      </c>
      <c r="G463" s="129" t="s">
        <v>329</v>
      </c>
    </row>
    <row r="464" spans="2:7">
      <c r="B464" s="29" t="s">
        <v>330</v>
      </c>
      <c r="C464" s="28">
        <v>-10333911.67</v>
      </c>
      <c r="D464" s="28">
        <v>-10333911.67</v>
      </c>
      <c r="E464" s="28">
        <v>0</v>
      </c>
      <c r="F464" s="128" t="s">
        <v>331</v>
      </c>
      <c r="G464" s="128" t="s">
        <v>331</v>
      </c>
    </row>
    <row r="465" spans="2:7">
      <c r="B465" s="29" t="s">
        <v>332</v>
      </c>
      <c r="C465" s="28">
        <v>53775405</v>
      </c>
      <c r="D465" s="28">
        <v>56775405</v>
      </c>
      <c r="E465" s="28">
        <v>3000000</v>
      </c>
      <c r="F465" s="128" t="s">
        <v>328</v>
      </c>
      <c r="G465" s="129" t="s">
        <v>329</v>
      </c>
    </row>
    <row r="466" spans="2:7">
      <c r="B466" s="29" t="s">
        <v>333</v>
      </c>
      <c r="C466" s="28">
        <v>2886339.19</v>
      </c>
      <c r="D466" s="28">
        <v>2886339.19</v>
      </c>
      <c r="E466" s="28">
        <v>0</v>
      </c>
      <c r="F466" s="128" t="s">
        <v>328</v>
      </c>
      <c r="G466" s="129" t="s">
        <v>334</v>
      </c>
    </row>
    <row r="467" spans="2:7">
      <c r="B467" s="29" t="s">
        <v>335</v>
      </c>
      <c r="C467" s="28">
        <v>6490291.9699999997</v>
      </c>
      <c r="D467" s="28">
        <v>6490291.9699999997</v>
      </c>
      <c r="E467" s="28">
        <v>0</v>
      </c>
      <c r="F467" s="128" t="s">
        <v>328</v>
      </c>
      <c r="G467" s="128" t="s">
        <v>336</v>
      </c>
    </row>
    <row r="468" spans="2:7">
      <c r="B468" s="29" t="s">
        <v>337</v>
      </c>
      <c r="C468" s="28">
        <v>48411009.729999997</v>
      </c>
      <c r="D468" s="28">
        <v>25012058.359999999</v>
      </c>
      <c r="E468" s="28">
        <v>-23398951.370000001</v>
      </c>
      <c r="F468" s="128" t="s">
        <v>328</v>
      </c>
      <c r="G468" s="129" t="s">
        <v>338</v>
      </c>
    </row>
    <row r="469" spans="2:7">
      <c r="B469" s="29" t="s">
        <v>339</v>
      </c>
      <c r="C469" s="28">
        <v>7219581.4500000002</v>
      </c>
      <c r="D469" s="28">
        <v>7874323.75</v>
      </c>
      <c r="E469" s="28">
        <v>654742.30000000005</v>
      </c>
      <c r="F469" s="128" t="s">
        <v>328</v>
      </c>
      <c r="G469" s="129" t="s">
        <v>338</v>
      </c>
    </row>
    <row r="470" spans="2:7">
      <c r="B470" s="29" t="s">
        <v>340</v>
      </c>
      <c r="C470" s="28">
        <v>4992986.99</v>
      </c>
      <c r="D470" s="28">
        <v>0</v>
      </c>
      <c r="E470" s="28">
        <v>-4992986.99</v>
      </c>
      <c r="F470" s="128" t="s">
        <v>328</v>
      </c>
      <c r="G470" s="129" t="s">
        <v>341</v>
      </c>
    </row>
    <row r="471" spans="2:7">
      <c r="B471" s="29" t="s">
        <v>342</v>
      </c>
      <c r="C471" s="28">
        <v>2619598.61</v>
      </c>
      <c r="D471" s="28">
        <v>687711.73</v>
      </c>
      <c r="E471" s="28">
        <v>-1931886.88</v>
      </c>
      <c r="F471" s="128" t="s">
        <v>328</v>
      </c>
      <c r="G471" s="129" t="s">
        <v>341</v>
      </c>
    </row>
    <row r="472" spans="2:7">
      <c r="B472" s="29" t="s">
        <v>343</v>
      </c>
      <c r="C472" s="28">
        <v>4769580.1399999997</v>
      </c>
      <c r="D472" s="28">
        <v>53167.42</v>
      </c>
      <c r="E472" s="28">
        <v>-4716412.72</v>
      </c>
      <c r="F472" s="128" t="s">
        <v>328</v>
      </c>
      <c r="G472" s="129" t="s">
        <v>341</v>
      </c>
    </row>
    <row r="473" spans="2:7">
      <c r="B473" s="29" t="s">
        <v>344</v>
      </c>
      <c r="C473" s="28">
        <v>0</v>
      </c>
      <c r="D473" s="28">
        <v>7140435.4900000002</v>
      </c>
      <c r="E473" s="28">
        <v>7140435.4900000002</v>
      </c>
      <c r="F473" s="128" t="s">
        <v>328</v>
      </c>
      <c r="G473" s="129" t="s">
        <v>341</v>
      </c>
    </row>
    <row r="474" spans="2:7">
      <c r="B474" s="29" t="s">
        <v>345</v>
      </c>
      <c r="C474" s="28">
        <v>7064261.0899999999</v>
      </c>
      <c r="D474" s="28">
        <v>2536386.35</v>
      </c>
      <c r="E474" s="28">
        <v>-4527874.74</v>
      </c>
      <c r="F474" s="128" t="s">
        <v>328</v>
      </c>
      <c r="G474" s="129" t="s">
        <v>341</v>
      </c>
    </row>
    <row r="475" spans="2:7">
      <c r="B475" s="29" t="s">
        <v>346</v>
      </c>
      <c r="C475" s="28">
        <v>3875573.93</v>
      </c>
      <c r="D475" s="28">
        <v>3794846.98</v>
      </c>
      <c r="E475" s="28">
        <v>-80726.95</v>
      </c>
      <c r="F475" s="128" t="s">
        <v>328</v>
      </c>
      <c r="G475" s="129" t="s">
        <v>341</v>
      </c>
    </row>
    <row r="476" spans="2:7">
      <c r="B476" s="29" t="s">
        <v>347</v>
      </c>
      <c r="C476" s="28">
        <v>0</v>
      </c>
      <c r="D476" s="28">
        <v>4992986.99</v>
      </c>
      <c r="E476" s="28">
        <v>4992986.99</v>
      </c>
      <c r="F476" s="128" t="s">
        <v>328</v>
      </c>
      <c r="G476" s="129" t="s">
        <v>341</v>
      </c>
    </row>
    <row r="477" spans="2:7">
      <c r="B477" s="29" t="s">
        <v>348</v>
      </c>
      <c r="C477" s="28">
        <v>1345398.49</v>
      </c>
      <c r="D477" s="28">
        <v>3964997.1</v>
      </c>
      <c r="E477" s="28">
        <v>2619598.61</v>
      </c>
      <c r="F477" s="128" t="s">
        <v>328</v>
      </c>
      <c r="G477" s="129" t="s">
        <v>338</v>
      </c>
    </row>
    <row r="478" spans="2:7">
      <c r="B478" s="29" t="s">
        <v>349</v>
      </c>
      <c r="C478" s="28">
        <v>0</v>
      </c>
      <c r="D478" s="28">
        <v>4769580.1399999997</v>
      </c>
      <c r="E478" s="28">
        <v>4769580.1399999997</v>
      </c>
      <c r="F478" s="128" t="s">
        <v>328</v>
      </c>
      <c r="G478" s="129" t="s">
        <v>341</v>
      </c>
    </row>
    <row r="479" spans="2:7">
      <c r="B479" s="29" t="s">
        <v>350</v>
      </c>
      <c r="C479" s="28">
        <v>22821054.43</v>
      </c>
      <c r="D479" s="28">
        <v>22821054.43</v>
      </c>
      <c r="E479" s="28">
        <v>0</v>
      </c>
      <c r="F479" s="128" t="s">
        <v>328</v>
      </c>
      <c r="G479" s="129" t="s">
        <v>341</v>
      </c>
    </row>
    <row r="480" spans="2:7">
      <c r="B480" s="29" t="s">
        <v>351</v>
      </c>
      <c r="C480" s="28">
        <v>33310702.539999999</v>
      </c>
      <c r="D480" s="28">
        <v>40374963.630000003</v>
      </c>
      <c r="E480" s="28">
        <v>7064261.0899999999</v>
      </c>
      <c r="F480" s="128" t="s">
        <v>328</v>
      </c>
      <c r="G480" s="129" t="s">
        <v>338</v>
      </c>
    </row>
    <row r="481" spans="2:7">
      <c r="B481" s="29" t="s">
        <v>352</v>
      </c>
      <c r="C481" s="28">
        <v>102980411.64</v>
      </c>
      <c r="D481" s="28">
        <v>106855985.56999999</v>
      </c>
      <c r="E481" s="28">
        <v>3875573.93</v>
      </c>
      <c r="F481" s="128" t="s">
        <v>328</v>
      </c>
      <c r="G481" s="129" t="s">
        <v>338</v>
      </c>
    </row>
    <row r="482" spans="2:7">
      <c r="B482" s="29" t="s">
        <v>353</v>
      </c>
      <c r="C482" s="28">
        <v>50334131.07</v>
      </c>
      <c r="D482" s="28">
        <v>98745140.799999997</v>
      </c>
      <c r="E482" s="28">
        <v>48411009.729999997</v>
      </c>
      <c r="F482" s="128" t="s">
        <v>328</v>
      </c>
      <c r="G482" s="129" t="s">
        <v>338</v>
      </c>
    </row>
    <row r="483" spans="2:7">
      <c r="B483" s="29" t="s">
        <v>354</v>
      </c>
      <c r="C483" s="28">
        <v>191720696.68000001</v>
      </c>
      <c r="D483" s="28">
        <v>198940278.13</v>
      </c>
      <c r="E483" s="28">
        <v>7219581.4500000002</v>
      </c>
      <c r="F483" s="128" t="s">
        <v>328</v>
      </c>
      <c r="G483" s="129" t="s">
        <v>338</v>
      </c>
    </row>
    <row r="484" spans="2:7">
      <c r="B484" s="29" t="s">
        <v>355</v>
      </c>
      <c r="C484" s="28">
        <v>14472887.1</v>
      </c>
      <c r="D484" s="28">
        <v>14472887.1</v>
      </c>
      <c r="E484" s="28">
        <v>0</v>
      </c>
      <c r="F484" s="128" t="s">
        <v>328</v>
      </c>
      <c r="G484" s="129" t="s">
        <v>356</v>
      </c>
    </row>
    <row r="485" spans="2:7">
      <c r="B485" s="29"/>
      <c r="C485" s="28"/>
      <c r="D485" s="28"/>
      <c r="E485" s="28"/>
      <c r="F485" s="28"/>
      <c r="G485" s="130"/>
    </row>
    <row r="486" spans="2:7">
      <c r="B486" s="131"/>
      <c r="C486" s="28"/>
      <c r="D486" s="28"/>
      <c r="E486" s="28"/>
      <c r="F486" s="28"/>
      <c r="G486" s="130"/>
    </row>
    <row r="487" spans="2:7">
      <c r="C487" s="84">
        <f>SUM(C463:C486)</f>
        <v>1061117624.5200001</v>
      </c>
      <c r="D487" s="84">
        <f>SUM(D463:D486)</f>
        <v>1152335507.9699998</v>
      </c>
      <c r="E487" s="132">
        <v>1152335507.9699998</v>
      </c>
      <c r="F487" s="133"/>
      <c r="G487" s="134"/>
    </row>
    <row r="488" spans="2:7" s="113" customFormat="1">
      <c r="C488" s="135"/>
      <c r="D488" s="135"/>
      <c r="E488" s="136"/>
      <c r="F488" s="136"/>
      <c r="G488" s="136"/>
    </row>
    <row r="489" spans="2:7" s="113" customFormat="1">
      <c r="C489" s="135"/>
      <c r="D489" s="135"/>
      <c r="E489" s="136"/>
      <c r="F489" s="136"/>
      <c r="G489" s="136"/>
    </row>
    <row r="490" spans="2:7" s="113" customFormat="1">
      <c r="C490" s="135"/>
      <c r="D490" s="135"/>
      <c r="E490" s="136"/>
      <c r="F490" s="136"/>
      <c r="G490" s="136"/>
    </row>
    <row r="491" spans="2:7" s="113" customFormat="1">
      <c r="C491" s="135"/>
      <c r="D491" s="135"/>
      <c r="E491" s="136"/>
      <c r="F491" s="136"/>
      <c r="G491" s="136"/>
    </row>
    <row r="492" spans="2:7" s="113" customFormat="1">
      <c r="C492" s="135"/>
      <c r="D492" s="135"/>
      <c r="E492" s="136"/>
      <c r="F492" s="136"/>
      <c r="G492" s="136"/>
    </row>
    <row r="493" spans="2:7" s="113" customFormat="1">
      <c r="C493" s="135"/>
      <c r="D493" s="135"/>
      <c r="E493" s="136"/>
      <c r="F493" s="136"/>
      <c r="G493" s="136"/>
    </row>
    <row r="494" spans="2:7">
      <c r="B494" s="105" t="s">
        <v>357</v>
      </c>
      <c r="C494" s="106" t="s">
        <v>54</v>
      </c>
      <c r="D494" s="18" t="s">
        <v>55</v>
      </c>
      <c r="E494" s="18" t="s">
        <v>325</v>
      </c>
      <c r="F494" s="137" t="s">
        <v>160</v>
      </c>
    </row>
    <row r="495" spans="2:7">
      <c r="B495" s="19" t="s">
        <v>358</v>
      </c>
      <c r="C495" s="20"/>
      <c r="D495" s="20"/>
      <c r="E495" s="20"/>
      <c r="F495" s="20"/>
    </row>
    <row r="496" spans="2:7">
      <c r="B496" s="48" t="s">
        <v>359</v>
      </c>
      <c r="C496" s="28">
        <v>-16719820.65</v>
      </c>
      <c r="D496" s="28">
        <v>-32791306.879999999</v>
      </c>
      <c r="E496" s="28">
        <v>-16071486.23</v>
      </c>
      <c r="F496" s="28"/>
      <c r="G496" s="2" t="s">
        <v>174</v>
      </c>
    </row>
    <row r="497" spans="2:7">
      <c r="B497" s="48" t="s">
        <v>360</v>
      </c>
      <c r="C497" s="28">
        <v>-14793140.220000001</v>
      </c>
      <c r="D497" s="28">
        <v>-14793140.220000001</v>
      </c>
      <c r="E497" s="28">
        <v>0</v>
      </c>
      <c r="F497" s="28"/>
      <c r="G497" s="2" t="s">
        <v>174</v>
      </c>
    </row>
    <row r="498" spans="2:7">
      <c r="B498" s="48" t="s">
        <v>361</v>
      </c>
      <c r="C498" s="28">
        <v>-30328524.949999999</v>
      </c>
      <c r="D498" s="28">
        <v>-30328524.949999999</v>
      </c>
      <c r="E498" s="28">
        <v>0</v>
      </c>
      <c r="F498" s="28"/>
      <c r="G498" s="2" t="s">
        <v>174</v>
      </c>
    </row>
    <row r="499" spans="2:7">
      <c r="B499" s="48" t="s">
        <v>362</v>
      </c>
      <c r="C499" s="28">
        <v>-16186674.039999999</v>
      </c>
      <c r="D499" s="28">
        <v>-16186674.039999999</v>
      </c>
      <c r="E499" s="28">
        <v>0</v>
      </c>
      <c r="F499" s="28"/>
      <c r="G499" s="2" t="s">
        <v>174</v>
      </c>
    </row>
    <row r="500" spans="2:7">
      <c r="B500" s="48" t="s">
        <v>363</v>
      </c>
      <c r="C500" s="28">
        <v>-35240427.109999999</v>
      </c>
      <c r="D500" s="28">
        <v>-35240427.109999999</v>
      </c>
      <c r="E500" s="28">
        <v>0</v>
      </c>
      <c r="F500" s="28"/>
      <c r="G500" s="2" t="s">
        <v>174</v>
      </c>
    </row>
    <row r="501" spans="2:7">
      <c r="B501" s="48" t="s">
        <v>364</v>
      </c>
      <c r="C501" s="28">
        <v>-52619365.490000002</v>
      </c>
      <c r="D501" s="28">
        <v>-52619365.490000002</v>
      </c>
      <c r="E501" s="28">
        <v>0</v>
      </c>
      <c r="F501" s="28"/>
      <c r="G501" s="2" t="s">
        <v>174</v>
      </c>
    </row>
    <row r="502" spans="2:7">
      <c r="B502" s="48" t="s">
        <v>365</v>
      </c>
      <c r="C502" s="28">
        <v>-1929210.99</v>
      </c>
      <c r="D502" s="28">
        <v>-1929210.99</v>
      </c>
      <c r="E502" s="28">
        <v>0</v>
      </c>
      <c r="F502" s="28"/>
      <c r="G502" s="2" t="s">
        <v>174</v>
      </c>
    </row>
    <row r="503" spans="2:7">
      <c r="B503" s="48" t="s">
        <v>366</v>
      </c>
      <c r="C503" s="28">
        <v>-32634956.16</v>
      </c>
      <c r="D503" s="28">
        <v>-32634956.16</v>
      </c>
      <c r="E503" s="28">
        <v>0</v>
      </c>
      <c r="F503" s="28"/>
      <c r="G503" s="2" t="s">
        <v>174</v>
      </c>
    </row>
    <row r="504" spans="2:7">
      <c r="B504" s="48" t="s">
        <v>367</v>
      </c>
      <c r="C504" s="28">
        <v>-28499853.82</v>
      </c>
      <c r="D504" s="28">
        <v>-28499853.82</v>
      </c>
      <c r="E504" s="28">
        <v>0</v>
      </c>
      <c r="F504" s="28"/>
      <c r="G504" s="2" t="s">
        <v>174</v>
      </c>
    </row>
    <row r="505" spans="2:7">
      <c r="B505" s="48" t="s">
        <v>368</v>
      </c>
      <c r="C505" s="28">
        <v>-39373439.829999998</v>
      </c>
      <c r="D505" s="28">
        <v>-39373439.829999998</v>
      </c>
      <c r="E505" s="28">
        <v>0</v>
      </c>
      <c r="F505" s="28"/>
      <c r="G505" s="2" t="s">
        <v>174</v>
      </c>
    </row>
    <row r="506" spans="2:7">
      <c r="B506" s="48" t="s">
        <v>369</v>
      </c>
      <c r="C506" s="28">
        <v>-31839080.510000002</v>
      </c>
      <c r="D506" s="28">
        <v>-31839080.510000002</v>
      </c>
      <c r="E506" s="28">
        <v>0</v>
      </c>
      <c r="F506" s="28"/>
      <c r="G506" s="2" t="s">
        <v>174</v>
      </c>
    </row>
    <row r="507" spans="2:7">
      <c r="B507" s="48" t="s">
        <v>370</v>
      </c>
      <c r="C507" s="28">
        <v>-36539678.649999999</v>
      </c>
      <c r="D507" s="28">
        <v>-36539678.649999999</v>
      </c>
      <c r="E507" s="28">
        <v>0</v>
      </c>
      <c r="F507" s="28"/>
      <c r="G507" s="2" t="s">
        <v>174</v>
      </c>
    </row>
    <row r="508" spans="2:7">
      <c r="B508" s="48" t="s">
        <v>371</v>
      </c>
      <c r="C508" s="28">
        <v>-34984625.210000001</v>
      </c>
      <c r="D508" s="28">
        <v>-34963846.039999999</v>
      </c>
      <c r="E508" s="28">
        <v>20779.169999999998</v>
      </c>
      <c r="F508" s="28"/>
      <c r="G508" s="2" t="s">
        <v>174</v>
      </c>
    </row>
    <row r="509" spans="2:7">
      <c r="B509" s="48" t="s">
        <v>372</v>
      </c>
      <c r="C509" s="28">
        <v>0</v>
      </c>
      <c r="D509" s="28">
        <v>-50182058.170000002</v>
      </c>
      <c r="E509" s="28">
        <v>-50182058.170000002</v>
      </c>
      <c r="F509" s="28"/>
      <c r="G509" s="2" t="s">
        <v>174</v>
      </c>
    </row>
    <row r="510" spans="2:7">
      <c r="B510" s="48" t="s">
        <v>373</v>
      </c>
      <c r="C510" s="28">
        <v>128439545.98999999</v>
      </c>
      <c r="D510" s="28">
        <v>135535121.93000001</v>
      </c>
      <c r="E510" s="28">
        <v>7095575.9400000004</v>
      </c>
      <c r="F510" s="28"/>
      <c r="G510" s="2" t="s">
        <v>174</v>
      </c>
    </row>
    <row r="511" spans="2:7">
      <c r="B511" s="48" t="s">
        <v>374</v>
      </c>
      <c r="C511" s="28">
        <v>79774399.170000002</v>
      </c>
      <c r="D511" s="28">
        <v>79774399.170000002</v>
      </c>
      <c r="E511" s="28">
        <v>0</v>
      </c>
      <c r="F511" s="28"/>
      <c r="G511" s="2" t="s">
        <v>174</v>
      </c>
    </row>
    <row r="512" spans="2:7">
      <c r="B512" s="48" t="s">
        <v>375</v>
      </c>
      <c r="C512" s="28">
        <v>157195390.68000001</v>
      </c>
      <c r="D512" s="28">
        <v>157195390.68000001</v>
      </c>
      <c r="E512" s="28">
        <v>0</v>
      </c>
      <c r="F512" s="28"/>
      <c r="G512" s="2" t="s">
        <v>174</v>
      </c>
    </row>
    <row r="513" spans="2:7">
      <c r="B513" s="48" t="s">
        <v>376</v>
      </c>
      <c r="C513" s="28">
        <v>1254518.8999999999</v>
      </c>
      <c r="D513" s="28">
        <v>1254518.8999999999</v>
      </c>
      <c r="E513" s="28">
        <v>0</v>
      </c>
      <c r="F513" s="28"/>
      <c r="G513" s="2" t="s">
        <v>174</v>
      </c>
    </row>
    <row r="514" spans="2:7">
      <c r="B514" s="48" t="s">
        <v>377</v>
      </c>
      <c r="C514" s="28">
        <v>1827826.45</v>
      </c>
      <c r="D514" s="28">
        <v>1827826.45</v>
      </c>
      <c r="E514" s="28">
        <v>0</v>
      </c>
      <c r="F514" s="28"/>
      <c r="G514" s="2" t="s">
        <v>174</v>
      </c>
    </row>
    <row r="515" spans="2:7">
      <c r="B515" s="48" t="s">
        <v>378</v>
      </c>
      <c r="C515" s="28">
        <v>0</v>
      </c>
      <c r="D515" s="28">
        <v>23563349.399999999</v>
      </c>
      <c r="E515" s="28">
        <v>23563349.399999999</v>
      </c>
      <c r="F515" s="28"/>
      <c r="G515" s="2" t="s">
        <v>174</v>
      </c>
    </row>
    <row r="516" spans="2:7">
      <c r="B516" s="48" t="s">
        <v>379</v>
      </c>
      <c r="C516" s="28">
        <v>0</v>
      </c>
      <c r="D516" s="28">
        <v>16584.650000000001</v>
      </c>
      <c r="E516" s="28">
        <v>16584.650000000001</v>
      </c>
      <c r="F516" s="28"/>
      <c r="G516" s="2" t="s">
        <v>174</v>
      </c>
    </row>
    <row r="517" spans="2:7">
      <c r="B517" s="48" t="s">
        <v>380</v>
      </c>
      <c r="C517" s="28">
        <v>-0.46</v>
      </c>
      <c r="D517" s="28">
        <v>0</v>
      </c>
      <c r="E517" s="28">
        <v>0.46</v>
      </c>
      <c r="F517" s="28"/>
      <c r="G517" s="2" t="s">
        <v>174</v>
      </c>
    </row>
    <row r="518" spans="2:7">
      <c r="B518" s="41"/>
      <c r="C518" s="32"/>
      <c r="D518" s="32"/>
      <c r="E518" s="32"/>
      <c r="F518" s="32"/>
    </row>
    <row r="519" spans="2:7">
      <c r="C519" s="84">
        <f>SUM(C496:C518)</f>
        <v>-3197116.8999999017</v>
      </c>
      <c r="D519" s="84">
        <f>SUM(D496:D518)</f>
        <v>-38754371.679999985</v>
      </c>
      <c r="E519" s="84">
        <f>SUM(E496:E518)</f>
        <v>-35557254.780000009</v>
      </c>
      <c r="F519" s="134"/>
    </row>
    <row r="536" spans="2:5">
      <c r="B536" s="9" t="s">
        <v>381</v>
      </c>
    </row>
    <row r="537" spans="2:5">
      <c r="B537" s="105" t="s">
        <v>382</v>
      </c>
      <c r="C537" s="106" t="s">
        <v>54</v>
      </c>
      <c r="D537" s="18" t="s">
        <v>55</v>
      </c>
      <c r="E537" s="18" t="s">
        <v>56</v>
      </c>
    </row>
    <row r="538" spans="2:5">
      <c r="B538" s="19" t="s">
        <v>383</v>
      </c>
      <c r="C538" s="20"/>
      <c r="D538" s="20"/>
      <c r="E538" s="20"/>
    </row>
    <row r="539" spans="2:5">
      <c r="B539" s="29" t="s">
        <v>384</v>
      </c>
      <c r="C539" s="23">
        <v>325308.64</v>
      </c>
      <c r="D539" s="23">
        <v>493243.6</v>
      </c>
      <c r="E539" s="23">
        <v>167934.96</v>
      </c>
    </row>
    <row r="540" spans="2:5">
      <c r="B540" s="29" t="s">
        <v>385</v>
      </c>
      <c r="C540" s="23">
        <v>15364216.92</v>
      </c>
      <c r="D540" s="23">
        <v>15364332.83</v>
      </c>
      <c r="E540" s="23">
        <v>115.91</v>
      </c>
    </row>
    <row r="541" spans="2:5">
      <c r="B541" s="29" t="s">
        <v>386</v>
      </c>
      <c r="C541" s="23">
        <v>2937134.95</v>
      </c>
      <c r="D541" s="23">
        <v>0</v>
      </c>
      <c r="E541" s="23">
        <v>-2937134.95</v>
      </c>
    </row>
    <row r="542" spans="2:5">
      <c r="B542" s="29" t="s">
        <v>387</v>
      </c>
      <c r="C542" s="23">
        <v>2570795.39</v>
      </c>
      <c r="D542" s="23">
        <v>1859193.28</v>
      </c>
      <c r="E542" s="23">
        <v>-711602.11</v>
      </c>
    </row>
    <row r="543" spans="2:5">
      <c r="B543" s="48" t="s">
        <v>388</v>
      </c>
      <c r="C543" s="28">
        <v>20947470.23</v>
      </c>
      <c r="D543" s="28">
        <v>7724234.3200000003</v>
      </c>
      <c r="E543" s="23">
        <v>-13223235.91</v>
      </c>
    </row>
    <row r="544" spans="2:5">
      <c r="B544" s="48" t="s">
        <v>389</v>
      </c>
      <c r="C544" s="28">
        <v>8.64</v>
      </c>
      <c r="D544" s="28">
        <v>1.52</v>
      </c>
      <c r="E544" s="23">
        <v>-7.12</v>
      </c>
    </row>
    <row r="545" spans="2:5">
      <c r="B545" s="48" t="s">
        <v>390</v>
      </c>
      <c r="C545" s="28">
        <v>124805.26</v>
      </c>
      <c r="D545" s="28">
        <v>0</v>
      </c>
      <c r="E545" s="23">
        <v>-124805.26</v>
      </c>
    </row>
    <row r="546" spans="2:5">
      <c r="B546" s="48" t="s">
        <v>391</v>
      </c>
      <c r="C546" s="28">
        <v>0</v>
      </c>
      <c r="D546" s="28">
        <v>31717852.789999999</v>
      </c>
      <c r="E546" s="23">
        <v>31717852.789999999</v>
      </c>
    </row>
    <row r="547" spans="2:5">
      <c r="B547" s="48" t="s">
        <v>392</v>
      </c>
      <c r="C547" s="28">
        <v>83890439.359999999</v>
      </c>
      <c r="D547" s="28">
        <v>107667194.61</v>
      </c>
      <c r="E547" s="23">
        <v>23776755.25</v>
      </c>
    </row>
    <row r="548" spans="2:5">
      <c r="B548" s="48" t="s">
        <v>393</v>
      </c>
      <c r="C548" s="28">
        <v>5166348.82</v>
      </c>
      <c r="D548" s="28">
        <v>0</v>
      </c>
      <c r="E548" s="23">
        <v>-5166348.82</v>
      </c>
    </row>
    <row r="549" spans="2:5">
      <c r="B549" s="48" t="s">
        <v>394</v>
      </c>
      <c r="C549" s="28">
        <v>16525.080000000002</v>
      </c>
      <c r="D549" s="28">
        <v>0</v>
      </c>
      <c r="E549" s="23">
        <v>-16525.080000000002</v>
      </c>
    </row>
    <row r="550" spans="2:5">
      <c r="B550" s="48" t="s">
        <v>395</v>
      </c>
      <c r="C550" s="28">
        <v>6294178.2699999996</v>
      </c>
      <c r="D550" s="28">
        <v>1597200.85</v>
      </c>
      <c r="E550" s="23">
        <v>-4696977.42</v>
      </c>
    </row>
    <row r="551" spans="2:5">
      <c r="B551" s="48" t="s">
        <v>396</v>
      </c>
      <c r="C551" s="28">
        <v>9849263.0299999993</v>
      </c>
      <c r="D551" s="28">
        <v>21422311.75</v>
      </c>
      <c r="E551" s="23">
        <v>11573048.720000001</v>
      </c>
    </row>
    <row r="552" spans="2:5">
      <c r="B552" s="48" t="s">
        <v>397</v>
      </c>
      <c r="C552" s="28">
        <v>7133225.5999999996</v>
      </c>
      <c r="D552" s="28">
        <v>0</v>
      </c>
      <c r="E552" s="23">
        <v>-7133225.5999999996</v>
      </c>
    </row>
    <row r="553" spans="2:5">
      <c r="B553" s="48" t="s">
        <v>398</v>
      </c>
      <c r="C553" s="28">
        <v>48263654.090000004</v>
      </c>
      <c r="D553" s="28">
        <v>56082851.109999999</v>
      </c>
      <c r="E553" s="23">
        <v>7819197.0199999996</v>
      </c>
    </row>
    <row r="554" spans="2:5">
      <c r="B554" s="48" t="s">
        <v>399</v>
      </c>
      <c r="C554" s="28">
        <v>2236212.58</v>
      </c>
      <c r="D554" s="28">
        <v>1395977.16</v>
      </c>
      <c r="E554" s="23">
        <v>-840235.42</v>
      </c>
    </row>
    <row r="555" spans="2:5">
      <c r="B555" s="48" t="s">
        <v>400</v>
      </c>
      <c r="C555" s="28">
        <v>1341338.53</v>
      </c>
      <c r="D555" s="28">
        <v>0</v>
      </c>
      <c r="E555" s="23">
        <v>-1341338.53</v>
      </c>
    </row>
    <row r="556" spans="2:5">
      <c r="B556" s="48" t="s">
        <v>401</v>
      </c>
      <c r="C556" s="28">
        <v>30567945.5</v>
      </c>
      <c r="D556" s="28">
        <v>0</v>
      </c>
      <c r="E556" s="23">
        <v>-30567945.5</v>
      </c>
    </row>
    <row r="557" spans="2:5">
      <c r="B557" s="48" t="s">
        <v>402</v>
      </c>
      <c r="C557" s="28">
        <v>182481.61</v>
      </c>
      <c r="D557" s="28">
        <v>0</v>
      </c>
      <c r="E557" s="23">
        <v>-182481.61</v>
      </c>
    </row>
    <row r="558" spans="2:5">
      <c r="B558" s="48" t="s">
        <v>403</v>
      </c>
      <c r="C558" s="28">
        <v>2479920.63</v>
      </c>
      <c r="D558" s="28">
        <v>0</v>
      </c>
      <c r="E558" s="23">
        <v>-2479920.63</v>
      </c>
    </row>
    <row r="559" spans="2:5">
      <c r="B559" s="48" t="s">
        <v>404</v>
      </c>
      <c r="C559" s="28">
        <v>3030296.34</v>
      </c>
      <c r="D559" s="28">
        <v>19651044.010000002</v>
      </c>
      <c r="E559" s="23">
        <v>16620747.67</v>
      </c>
    </row>
    <row r="560" spans="2:5">
      <c r="B560" s="48" t="s">
        <v>405</v>
      </c>
      <c r="C560" s="28">
        <v>3950807.32</v>
      </c>
      <c r="D560" s="28">
        <v>0</v>
      </c>
      <c r="E560" s="23">
        <v>-3950807.32</v>
      </c>
    </row>
    <row r="561" spans="2:6">
      <c r="B561" s="48" t="s">
        <v>406</v>
      </c>
      <c r="C561" s="28">
        <v>12870.82</v>
      </c>
      <c r="D561" s="28">
        <v>347393.16</v>
      </c>
      <c r="E561" s="23">
        <v>334522.34000000003</v>
      </c>
    </row>
    <row r="562" spans="2:6">
      <c r="B562" s="48" t="s">
        <v>407</v>
      </c>
      <c r="C562" s="28">
        <v>1645161.45</v>
      </c>
      <c r="D562" s="28">
        <v>0</v>
      </c>
      <c r="E562" s="23">
        <v>-1645161.45</v>
      </c>
    </row>
    <row r="563" spans="2:6">
      <c r="B563" s="48" t="s">
        <v>408</v>
      </c>
      <c r="C563" s="28">
        <v>0</v>
      </c>
      <c r="D563" s="28">
        <v>240454.05</v>
      </c>
      <c r="E563" s="23">
        <v>240454.05</v>
      </c>
    </row>
    <row r="564" spans="2:6">
      <c r="B564" s="48" t="s">
        <v>409</v>
      </c>
      <c r="C564" s="28">
        <v>0</v>
      </c>
      <c r="D564" s="28">
        <v>3200887.46</v>
      </c>
      <c r="E564" s="23">
        <v>3200887.46</v>
      </c>
    </row>
    <row r="565" spans="2:6">
      <c r="B565" s="48" t="s">
        <v>410</v>
      </c>
      <c r="C565" s="28">
        <v>294287.08</v>
      </c>
      <c r="D565" s="28">
        <v>0</v>
      </c>
      <c r="E565" s="23">
        <v>-294287.08</v>
      </c>
      <c r="F565" s="138"/>
    </row>
    <row r="566" spans="2:6">
      <c r="B566" s="48" t="s">
        <v>411</v>
      </c>
      <c r="C566" s="28">
        <v>1193825.6100000001</v>
      </c>
      <c r="D566" s="28">
        <v>450219.76</v>
      </c>
      <c r="E566" s="23">
        <v>-743605.85</v>
      </c>
      <c r="F566" s="138"/>
    </row>
    <row r="567" spans="2:6">
      <c r="B567" s="48" t="s">
        <v>412</v>
      </c>
      <c r="C567" s="28">
        <v>524163.03</v>
      </c>
      <c r="D567" s="28">
        <v>549084.31000000006</v>
      </c>
      <c r="E567" s="23">
        <v>24921.279999999999</v>
      </c>
      <c r="F567" s="138"/>
    </row>
    <row r="568" spans="2:6">
      <c r="B568" s="48"/>
      <c r="C568" s="28">
        <v>0</v>
      </c>
      <c r="D568" s="28">
        <v>2218071.58</v>
      </c>
      <c r="E568" s="23">
        <v>2218071.58</v>
      </c>
      <c r="F568" s="138"/>
    </row>
    <row r="569" spans="2:6">
      <c r="B569" s="131"/>
      <c r="C569" s="28"/>
      <c r="D569" s="28"/>
      <c r="E569" s="28"/>
    </row>
    <row r="570" spans="2:6">
      <c r="C570" s="84">
        <f>SUM(C539:C569)</f>
        <v>250342684.78000003</v>
      </c>
      <c r="D570" s="84">
        <f>SUM(D539:D569)</f>
        <v>271981548.14999992</v>
      </c>
      <c r="E570" s="84">
        <f>SUM(E539:E569)</f>
        <v>21638863.369999997</v>
      </c>
    </row>
    <row r="572" spans="2:6">
      <c r="B572" s="105" t="s">
        <v>413</v>
      </c>
      <c r="C572" s="106" t="s">
        <v>56</v>
      </c>
      <c r="D572" s="18" t="s">
        <v>414</v>
      </c>
      <c r="E572" s="7"/>
    </row>
    <row r="573" spans="2:6">
      <c r="B573" s="48" t="s">
        <v>415</v>
      </c>
      <c r="C573" s="129">
        <v>990712.6</v>
      </c>
      <c r="D573" s="48"/>
      <c r="E573" s="7" t="s">
        <v>174</v>
      </c>
    </row>
    <row r="574" spans="2:6">
      <c r="B574" s="48" t="s">
        <v>416</v>
      </c>
      <c r="C574" s="129">
        <v>26199002.93</v>
      </c>
      <c r="D574" s="48"/>
      <c r="E574" s="7" t="s">
        <v>174</v>
      </c>
    </row>
    <row r="575" spans="2:6">
      <c r="B575" s="48" t="s">
        <v>417</v>
      </c>
      <c r="C575" s="129">
        <v>15401014.890000001</v>
      </c>
      <c r="D575" s="48"/>
      <c r="E575" s="7" t="s">
        <v>174</v>
      </c>
    </row>
    <row r="576" spans="2:6">
      <c r="B576" s="48" t="s">
        <v>418</v>
      </c>
      <c r="C576" s="129">
        <v>4831032.41</v>
      </c>
      <c r="D576" s="48"/>
      <c r="E576" s="7" t="s">
        <v>174</v>
      </c>
    </row>
    <row r="577" spans="2:7">
      <c r="B577" s="48" t="s">
        <v>419</v>
      </c>
      <c r="C577" s="129">
        <v>-28627.59</v>
      </c>
      <c r="D577" s="48"/>
      <c r="E577" s="7" t="s">
        <v>174</v>
      </c>
    </row>
    <row r="578" spans="2:7">
      <c r="B578" s="48"/>
      <c r="C578" s="129"/>
      <c r="D578" s="48"/>
      <c r="E578" s="7"/>
    </row>
    <row r="579" spans="2:7">
      <c r="B579" s="131"/>
      <c r="C579" s="130"/>
      <c r="D579" s="48"/>
      <c r="E579" s="7"/>
    </row>
    <row r="580" spans="2:7">
      <c r="C580" s="139">
        <f>SUM(C573:C579)</f>
        <v>47393135.239999995</v>
      </c>
      <c r="D580" s="140">
        <v>0</v>
      </c>
      <c r="E580" s="7"/>
      <c r="F580" s="7"/>
      <c r="G580" s="7"/>
    </row>
    <row r="581" spans="2:7">
      <c r="F581" s="7"/>
      <c r="G581" s="7"/>
    </row>
    <row r="582" spans="2:7">
      <c r="B582" s="2" t="s">
        <v>420</v>
      </c>
      <c r="F582" s="7"/>
      <c r="G582" s="7"/>
    </row>
    <row r="583" spans="2:7">
      <c r="B583" s="105" t="s">
        <v>421</v>
      </c>
      <c r="C583" s="106" t="s">
        <v>56</v>
      </c>
      <c r="D583" s="18" t="s">
        <v>414</v>
      </c>
      <c r="F583" s="7"/>
      <c r="G583" s="7"/>
    </row>
    <row r="584" spans="2:7">
      <c r="B584" s="141" t="s">
        <v>422</v>
      </c>
      <c r="C584" s="142">
        <v>10807503.08</v>
      </c>
      <c r="D584" s="143"/>
      <c r="F584" s="7"/>
      <c r="G584" s="7" t="s">
        <v>102</v>
      </c>
    </row>
    <row r="585" spans="2:7">
      <c r="B585" s="80" t="s">
        <v>423</v>
      </c>
      <c r="C585" s="144">
        <v>-184404.82</v>
      </c>
      <c r="D585" s="145"/>
      <c r="F585" s="7"/>
      <c r="G585" s="7" t="s">
        <v>102</v>
      </c>
    </row>
    <row r="586" spans="2:7">
      <c r="B586" s="80" t="s">
        <v>424</v>
      </c>
      <c r="C586" s="144">
        <v>526057.04</v>
      </c>
      <c r="D586" s="145"/>
      <c r="F586" s="7"/>
      <c r="G586" s="7" t="s">
        <v>102</v>
      </c>
    </row>
    <row r="587" spans="2:7">
      <c r="B587" s="80" t="s">
        <v>425</v>
      </c>
      <c r="C587" s="144">
        <v>23694215.370000001</v>
      </c>
      <c r="D587" s="145"/>
      <c r="F587" s="7"/>
      <c r="G587" s="7" t="s">
        <v>102</v>
      </c>
    </row>
    <row r="588" spans="2:7">
      <c r="B588" s="80" t="s">
        <v>426</v>
      </c>
      <c r="C588" s="144">
        <v>-1137979.6599999999</v>
      </c>
      <c r="D588" s="145"/>
      <c r="F588" s="7"/>
      <c r="G588" s="7" t="s">
        <v>102</v>
      </c>
    </row>
    <row r="589" spans="2:7">
      <c r="B589" s="80" t="s">
        <v>427</v>
      </c>
      <c r="C589" s="144">
        <v>1367561.54</v>
      </c>
      <c r="D589" s="145"/>
      <c r="F589" s="7"/>
      <c r="G589" s="7" t="s">
        <v>102</v>
      </c>
    </row>
    <row r="590" spans="2:7">
      <c r="B590" s="80" t="s">
        <v>428</v>
      </c>
      <c r="C590" s="144">
        <v>-99119.49</v>
      </c>
      <c r="D590" s="145"/>
      <c r="F590" s="7"/>
      <c r="G590" s="7" t="s">
        <v>102</v>
      </c>
    </row>
    <row r="591" spans="2:7">
      <c r="B591" s="80" t="s">
        <v>429</v>
      </c>
      <c r="C591" s="144">
        <v>1007073.61</v>
      </c>
      <c r="D591" s="145"/>
      <c r="F591" s="7"/>
      <c r="G591" s="7" t="s">
        <v>102</v>
      </c>
    </row>
    <row r="592" spans="2:7">
      <c r="B592" s="80" t="s">
        <v>430</v>
      </c>
      <c r="C592" s="144">
        <v>791984.32</v>
      </c>
      <c r="D592" s="145"/>
      <c r="F592" s="7"/>
      <c r="G592" s="7" t="s">
        <v>102</v>
      </c>
    </row>
    <row r="593" spans="2:7">
      <c r="B593" s="80" t="s">
        <v>431</v>
      </c>
      <c r="C593" s="144">
        <v>1621520.81</v>
      </c>
      <c r="D593" s="145"/>
      <c r="F593" s="7"/>
      <c r="G593" s="7" t="s">
        <v>102</v>
      </c>
    </row>
    <row r="594" spans="2:7">
      <c r="B594" s="80" t="s">
        <v>432</v>
      </c>
      <c r="C594" s="144">
        <v>-491753.69</v>
      </c>
      <c r="D594" s="145"/>
      <c r="F594" s="7"/>
      <c r="G594" s="7" t="s">
        <v>102</v>
      </c>
    </row>
    <row r="595" spans="2:7">
      <c r="B595" s="80" t="s">
        <v>433</v>
      </c>
      <c r="C595" s="144">
        <v>1842264.15</v>
      </c>
      <c r="D595" s="145"/>
      <c r="F595" s="7"/>
      <c r="G595" s="7" t="s">
        <v>102</v>
      </c>
    </row>
    <row r="596" spans="2:7">
      <c r="B596" s="80" t="s">
        <v>434</v>
      </c>
      <c r="C596" s="144">
        <v>3610580.3</v>
      </c>
      <c r="D596" s="145"/>
      <c r="F596" s="7"/>
      <c r="G596" s="7" t="s">
        <v>102</v>
      </c>
    </row>
    <row r="597" spans="2:7">
      <c r="B597" s="80" t="s">
        <v>435</v>
      </c>
      <c r="C597" s="144">
        <v>-3717</v>
      </c>
      <c r="D597" s="145"/>
      <c r="F597" s="7"/>
      <c r="G597" s="7" t="s">
        <v>102</v>
      </c>
    </row>
    <row r="598" spans="2:7">
      <c r="B598" s="80" t="s">
        <v>436</v>
      </c>
      <c r="C598" s="144">
        <v>1443083</v>
      </c>
      <c r="D598" s="145"/>
      <c r="F598" s="7"/>
      <c r="G598" s="7" t="s">
        <v>102</v>
      </c>
    </row>
    <row r="599" spans="2:7">
      <c r="B599" s="80" t="s">
        <v>437</v>
      </c>
      <c r="C599" s="144">
        <v>-1516282</v>
      </c>
      <c r="D599" s="145"/>
      <c r="F599" s="7"/>
      <c r="G599" s="7" t="s">
        <v>102</v>
      </c>
    </row>
    <row r="600" spans="2:7">
      <c r="B600" s="80" t="s">
        <v>438</v>
      </c>
      <c r="C600" s="144">
        <v>3597</v>
      </c>
      <c r="D600" s="145"/>
      <c r="F600" s="7"/>
      <c r="G600" s="7" t="s">
        <v>102</v>
      </c>
    </row>
    <row r="601" spans="2:7">
      <c r="B601" s="80" t="s">
        <v>439</v>
      </c>
      <c r="C601" s="144">
        <v>1201363.24</v>
      </c>
      <c r="D601" s="145"/>
      <c r="F601" s="7"/>
      <c r="G601" s="7" t="s">
        <v>102</v>
      </c>
    </row>
    <row r="602" spans="2:7">
      <c r="B602" s="80" t="s">
        <v>440</v>
      </c>
      <c r="C602" s="144">
        <v>-190699.43</v>
      </c>
      <c r="D602" s="145"/>
      <c r="F602" s="7"/>
      <c r="G602" s="7" t="s">
        <v>102</v>
      </c>
    </row>
    <row r="603" spans="2:7">
      <c r="B603" s="80" t="s">
        <v>441</v>
      </c>
      <c r="C603" s="144">
        <v>91325.8</v>
      </c>
      <c r="D603" s="145"/>
      <c r="F603" s="7"/>
      <c r="G603" s="7" t="s">
        <v>102</v>
      </c>
    </row>
    <row r="604" spans="2:7">
      <c r="B604" s="80" t="s">
        <v>442</v>
      </c>
      <c r="C604" s="144">
        <v>-15591.65</v>
      </c>
      <c r="D604" s="145"/>
      <c r="F604" s="7"/>
      <c r="G604" s="7" t="s">
        <v>102</v>
      </c>
    </row>
    <row r="605" spans="2:7">
      <c r="B605" s="80" t="s">
        <v>443</v>
      </c>
      <c r="C605" s="144">
        <v>835622.98</v>
      </c>
      <c r="D605" s="145"/>
      <c r="F605" s="7"/>
      <c r="G605" s="7" t="s">
        <v>102</v>
      </c>
    </row>
    <row r="606" spans="2:7">
      <c r="B606" s="80" t="s">
        <v>444</v>
      </c>
      <c r="C606" s="144">
        <v>-1066.74</v>
      </c>
      <c r="D606" s="145"/>
      <c r="F606" s="7"/>
      <c r="G606" s="7" t="s">
        <v>102</v>
      </c>
    </row>
    <row r="607" spans="2:7">
      <c r="B607" s="80" t="s">
        <v>445</v>
      </c>
      <c r="C607" s="144">
        <v>5017037.05</v>
      </c>
      <c r="D607" s="145"/>
      <c r="F607" s="7"/>
      <c r="G607" s="7" t="s">
        <v>102</v>
      </c>
    </row>
    <row r="608" spans="2:7">
      <c r="B608" s="80" t="s">
        <v>446</v>
      </c>
      <c r="C608" s="144">
        <v>-7128.27</v>
      </c>
      <c r="D608" s="145"/>
      <c r="F608" s="7"/>
      <c r="G608" s="7" t="s">
        <v>102</v>
      </c>
    </row>
    <row r="609" spans="2:10">
      <c r="B609" s="80" t="s">
        <v>447</v>
      </c>
      <c r="C609" s="144">
        <v>358349.52</v>
      </c>
      <c r="D609" s="145"/>
      <c r="F609" s="7"/>
      <c r="G609" s="7" t="s">
        <v>102</v>
      </c>
    </row>
    <row r="610" spans="2:10">
      <c r="B610" s="80" t="s">
        <v>448</v>
      </c>
      <c r="C610" s="144">
        <v>-28019.02</v>
      </c>
      <c r="D610" s="145"/>
      <c r="F610" s="7"/>
      <c r="G610" s="7" t="s">
        <v>102</v>
      </c>
    </row>
    <row r="611" spans="2:10">
      <c r="B611" s="81" t="s">
        <v>449</v>
      </c>
      <c r="C611" s="146">
        <v>-68819.960000000006</v>
      </c>
      <c r="D611" s="147"/>
      <c r="F611" s="7"/>
      <c r="G611" s="7" t="s">
        <v>102</v>
      </c>
    </row>
    <row r="612" spans="2:10">
      <c r="C612" s="148">
        <v>50474557.079999998</v>
      </c>
      <c r="D612" s="149">
        <v>0</v>
      </c>
      <c r="F612" s="7"/>
      <c r="G612" s="7"/>
    </row>
    <row r="613" spans="2:10">
      <c r="F613" s="7"/>
      <c r="G613" s="7"/>
    </row>
    <row r="614" spans="2:10">
      <c r="B614" s="9" t="s">
        <v>450</v>
      </c>
      <c r="F614" s="7"/>
      <c r="G614" s="7"/>
    </row>
    <row r="615" spans="2:10">
      <c r="B615" s="9" t="s">
        <v>451</v>
      </c>
      <c r="F615" s="7"/>
      <c r="G615" s="7"/>
    </row>
    <row r="616" spans="2:10">
      <c r="B616" s="209"/>
      <c r="C616" s="209"/>
      <c r="D616" s="209"/>
      <c r="E616" s="209"/>
      <c r="F616" s="7"/>
      <c r="G616" s="7"/>
      <c r="J616" s="107"/>
    </row>
    <row r="617" spans="2:10">
      <c r="B617" s="150"/>
      <c r="C617" s="150"/>
      <c r="D617" s="150"/>
      <c r="E617" s="150"/>
      <c r="F617" s="7"/>
      <c r="G617" s="7"/>
      <c r="J617" s="107"/>
    </row>
    <row r="618" spans="2:10">
      <c r="B618" s="192" t="s">
        <v>452</v>
      </c>
      <c r="C618" s="193"/>
      <c r="D618" s="193"/>
      <c r="E618" s="194"/>
      <c r="F618" s="7"/>
      <c r="G618" s="7"/>
      <c r="J618" s="107"/>
    </row>
    <row r="619" spans="2:10">
      <c r="B619" s="195" t="s">
        <v>453</v>
      </c>
      <c r="C619" s="196"/>
      <c r="D619" s="196"/>
      <c r="E619" s="197"/>
      <c r="F619" s="7"/>
      <c r="G619" s="151"/>
      <c r="J619" s="107"/>
    </row>
    <row r="620" spans="2:10">
      <c r="B620" s="198" t="s">
        <v>454</v>
      </c>
      <c r="C620" s="199"/>
      <c r="D620" s="199"/>
      <c r="E620" s="200"/>
      <c r="F620" s="7"/>
      <c r="G620" s="151"/>
      <c r="J620" s="107"/>
    </row>
    <row r="621" spans="2:10">
      <c r="B621" s="190" t="s">
        <v>455</v>
      </c>
      <c r="C621" s="191"/>
      <c r="E621" s="152">
        <v>961843186.11000001</v>
      </c>
      <c r="F621" s="7"/>
      <c r="G621" s="151"/>
    </row>
    <row r="622" spans="2:10">
      <c r="B622" s="187"/>
      <c r="C622" s="187"/>
      <c r="D622" s="7"/>
      <c r="F622" s="7"/>
      <c r="G622" s="151"/>
      <c r="J622" s="107"/>
    </row>
    <row r="623" spans="2:10">
      <c r="B623" s="201" t="s">
        <v>456</v>
      </c>
      <c r="C623" s="202"/>
      <c r="D623" s="153"/>
      <c r="E623" s="154"/>
      <c r="F623" s="7"/>
      <c r="G623" s="7"/>
      <c r="J623" s="107"/>
    </row>
    <row r="624" spans="2:10">
      <c r="B624" s="181" t="s">
        <v>457</v>
      </c>
      <c r="C624" s="182"/>
      <c r="D624" s="155"/>
      <c r="E624" s="156"/>
      <c r="F624" s="7"/>
      <c r="G624" s="7"/>
      <c r="J624" s="107"/>
    </row>
    <row r="625" spans="2:19">
      <c r="B625" s="181" t="s">
        <v>458</v>
      </c>
      <c r="C625" s="182"/>
      <c r="D625" s="155"/>
      <c r="E625" s="156"/>
      <c r="F625" s="7"/>
      <c r="G625" s="7"/>
      <c r="J625" s="107"/>
    </row>
    <row r="626" spans="2:19">
      <c r="B626" s="181" t="s">
        <v>459</v>
      </c>
      <c r="C626" s="182"/>
      <c r="D626" s="155"/>
      <c r="E626" s="156"/>
      <c r="F626" s="7"/>
      <c r="G626" s="7"/>
    </row>
    <row r="627" spans="2:19" ht="15">
      <c r="B627" s="181" t="s">
        <v>460</v>
      </c>
      <c r="C627" s="182"/>
      <c r="D627" s="155"/>
      <c r="E627" s="156"/>
      <c r="F627" s="7"/>
      <c r="G627" s="7"/>
      <c r="J627" s="107"/>
      <c r="L627"/>
      <c r="M627"/>
      <c r="N627"/>
      <c r="O627"/>
      <c r="P627"/>
      <c r="Q627"/>
      <c r="R627"/>
      <c r="S627"/>
    </row>
    <row r="628" spans="2:19" ht="15">
      <c r="B628" s="181" t="s">
        <v>461</v>
      </c>
      <c r="C628" s="182"/>
      <c r="D628" s="155"/>
      <c r="E628" s="156"/>
      <c r="F628" s="7"/>
      <c r="G628" s="7"/>
      <c r="L628"/>
      <c r="M628"/>
      <c r="N628"/>
      <c r="O628"/>
      <c r="P628"/>
      <c r="Q628"/>
      <c r="R628"/>
      <c r="S628"/>
    </row>
    <row r="629" spans="2:19" ht="15">
      <c r="B629" s="187"/>
      <c r="C629" s="187"/>
      <c r="D629" s="7"/>
      <c r="F629" s="7"/>
      <c r="G629" s="7"/>
      <c r="L629"/>
      <c r="M629"/>
      <c r="N629"/>
      <c r="O629"/>
      <c r="P629"/>
      <c r="Q629"/>
      <c r="R629"/>
      <c r="S629"/>
    </row>
    <row r="630" spans="2:19" ht="15">
      <c r="B630" s="201" t="s">
        <v>462</v>
      </c>
      <c r="C630" s="202"/>
      <c r="D630" s="153"/>
      <c r="E630" s="157">
        <f>SUM(D630:D634)</f>
        <v>47098930.079999998</v>
      </c>
      <c r="F630" s="7"/>
      <c r="G630" s="7"/>
      <c r="L630"/>
      <c r="M630"/>
      <c r="N630"/>
      <c r="O630"/>
      <c r="P630"/>
      <c r="Q630"/>
      <c r="R630"/>
      <c r="S630"/>
    </row>
    <row r="631" spans="2:19" ht="15">
      <c r="B631" s="181" t="s">
        <v>463</v>
      </c>
      <c r="C631" s="182"/>
      <c r="D631" s="155"/>
      <c r="E631" s="156"/>
      <c r="F631" s="7"/>
      <c r="G631" s="7"/>
      <c r="J631" s="107"/>
      <c r="L631"/>
      <c r="M631"/>
      <c r="N631"/>
      <c r="O631"/>
      <c r="P631"/>
      <c r="Q631"/>
      <c r="R631"/>
      <c r="S631"/>
    </row>
    <row r="632" spans="2:19" ht="15">
      <c r="B632" s="181" t="s">
        <v>464</v>
      </c>
      <c r="C632" s="182"/>
      <c r="D632" s="155"/>
      <c r="E632" s="156"/>
      <c r="F632" s="7"/>
      <c r="G632" s="7"/>
      <c r="L632"/>
      <c r="M632"/>
      <c r="N632"/>
      <c r="O632"/>
      <c r="P632"/>
      <c r="Q632"/>
      <c r="R632"/>
      <c r="S632"/>
    </row>
    <row r="633" spans="2:19" ht="15">
      <c r="B633" s="181" t="s">
        <v>465</v>
      </c>
      <c r="C633" s="182"/>
      <c r="D633" s="155"/>
      <c r="E633" s="156"/>
      <c r="F633" s="7"/>
      <c r="G633" s="7"/>
      <c r="L633"/>
      <c r="M633"/>
      <c r="N633"/>
      <c r="O633"/>
      <c r="P633"/>
      <c r="Q633"/>
      <c r="R633"/>
      <c r="S633"/>
    </row>
    <row r="634" spans="2:19" ht="15">
      <c r="B634" s="203" t="s">
        <v>466</v>
      </c>
      <c r="C634" s="204"/>
      <c r="D634" s="158">
        <v>47098930.079999998</v>
      </c>
      <c r="E634" s="159"/>
      <c r="F634" s="7"/>
      <c r="G634" s="7"/>
      <c r="L634"/>
      <c r="M634"/>
      <c r="N634"/>
      <c r="O634"/>
      <c r="P634"/>
      <c r="Q634"/>
      <c r="R634"/>
      <c r="S634"/>
    </row>
    <row r="635" spans="2:19" ht="15">
      <c r="B635" s="187"/>
      <c r="C635" s="187"/>
      <c r="F635" s="7"/>
      <c r="G635" s="7"/>
      <c r="L635"/>
      <c r="M635"/>
      <c r="N635"/>
      <c r="O635"/>
      <c r="P635"/>
      <c r="Q635"/>
      <c r="R635"/>
      <c r="S635"/>
    </row>
    <row r="636" spans="2:19" ht="15">
      <c r="B636" s="190" t="s">
        <v>467</v>
      </c>
      <c r="C636" s="191"/>
      <c r="E636" s="160">
        <f>+E621+E623-E630</f>
        <v>914744256.02999997</v>
      </c>
      <c r="F636" s="161"/>
      <c r="G636" s="151"/>
      <c r="L636"/>
      <c r="M636"/>
      <c r="N636"/>
      <c r="O636"/>
      <c r="P636"/>
      <c r="Q636"/>
      <c r="R636"/>
      <c r="S636"/>
    </row>
    <row r="637" spans="2:19" ht="15">
      <c r="B637" s="150"/>
      <c r="C637" s="150"/>
      <c r="D637" s="150"/>
      <c r="E637" s="150"/>
      <c r="F637" s="7"/>
      <c r="J637"/>
      <c r="K637"/>
      <c r="L637"/>
      <c r="M637"/>
      <c r="N637"/>
      <c r="O637"/>
      <c r="P637"/>
      <c r="Q637"/>
      <c r="R637"/>
      <c r="S637"/>
    </row>
    <row r="638" spans="2:19" ht="15">
      <c r="B638" s="150"/>
      <c r="C638" s="150"/>
      <c r="D638" s="150"/>
      <c r="E638" s="150"/>
      <c r="F638" s="7"/>
      <c r="J638"/>
      <c r="K638"/>
      <c r="L638"/>
      <c r="M638"/>
      <c r="N638"/>
      <c r="O638"/>
      <c r="P638"/>
      <c r="Q638"/>
      <c r="R638"/>
      <c r="S638"/>
    </row>
    <row r="639" spans="2:19" ht="15">
      <c r="B639" s="192" t="s">
        <v>468</v>
      </c>
      <c r="C639" s="193"/>
      <c r="D639" s="193"/>
      <c r="E639" s="194"/>
      <c r="F639" s="7"/>
      <c r="J639"/>
      <c r="K639"/>
      <c r="L639"/>
      <c r="M639"/>
      <c r="N639"/>
      <c r="O639"/>
      <c r="P639"/>
      <c r="Q639"/>
      <c r="R639"/>
      <c r="S639"/>
    </row>
    <row r="640" spans="2:19" ht="15">
      <c r="B640" s="195" t="s">
        <v>453</v>
      </c>
      <c r="C640" s="196"/>
      <c r="D640" s="196"/>
      <c r="E640" s="197"/>
      <c r="F640" s="7"/>
      <c r="J640"/>
      <c r="K640"/>
      <c r="L640"/>
      <c r="M640"/>
      <c r="N640"/>
      <c r="O640"/>
      <c r="P640"/>
      <c r="Q640"/>
      <c r="R640"/>
      <c r="S640"/>
    </row>
    <row r="641" spans="2:19" ht="15">
      <c r="B641" s="198" t="s">
        <v>454</v>
      </c>
      <c r="C641" s="199"/>
      <c r="D641" s="199"/>
      <c r="E641" s="200"/>
      <c r="F641" s="7"/>
      <c r="J641"/>
      <c r="K641"/>
      <c r="L641"/>
      <c r="M641"/>
      <c r="N641"/>
      <c r="O641"/>
      <c r="P641"/>
      <c r="Q641"/>
      <c r="R641"/>
      <c r="S641"/>
    </row>
    <row r="642" spans="2:19" ht="15">
      <c r="B642" s="190" t="s">
        <v>469</v>
      </c>
      <c r="C642" s="191"/>
      <c r="E642" s="162">
        <v>955600070.9000001</v>
      </c>
      <c r="F642" s="7"/>
      <c r="G642" s="107"/>
      <c r="J642"/>
      <c r="K642"/>
      <c r="L642"/>
      <c r="M642"/>
      <c r="N642"/>
      <c r="O642"/>
      <c r="P642"/>
      <c r="Q642"/>
      <c r="R642"/>
      <c r="S642"/>
    </row>
    <row r="643" spans="2:19" ht="15">
      <c r="B643" s="187"/>
      <c r="C643" s="187"/>
      <c r="F643" s="7"/>
      <c r="G643" s="107"/>
      <c r="J643"/>
      <c r="K643"/>
      <c r="L643"/>
      <c r="M643"/>
      <c r="N643"/>
      <c r="O643"/>
      <c r="P643"/>
      <c r="Q643"/>
      <c r="R643"/>
      <c r="S643"/>
    </row>
    <row r="644" spans="2:19" ht="15">
      <c r="B644" s="188" t="s">
        <v>470</v>
      </c>
      <c r="C644" s="189"/>
      <c r="D644" s="153"/>
      <c r="E644" s="163">
        <f>SUM(D644:D661)</f>
        <v>61488028.820000008</v>
      </c>
      <c r="F644" s="7"/>
      <c r="G644" s="107"/>
      <c r="J644"/>
      <c r="K644"/>
      <c r="L644"/>
      <c r="M644"/>
      <c r="N644"/>
      <c r="O644"/>
      <c r="P644"/>
      <c r="Q644"/>
      <c r="R644"/>
      <c r="S644"/>
    </row>
    <row r="645" spans="2:19" ht="15">
      <c r="B645" s="181" t="s">
        <v>471</v>
      </c>
      <c r="C645" s="182"/>
      <c r="D645" s="164">
        <v>6113161.1500000004</v>
      </c>
      <c r="E645" s="165"/>
      <c r="F645" s="151"/>
      <c r="G645" s="107"/>
      <c r="J645"/>
      <c r="K645"/>
      <c r="L645"/>
      <c r="M645"/>
      <c r="N645"/>
      <c r="O645"/>
      <c r="P645"/>
      <c r="Q645"/>
      <c r="R645"/>
      <c r="S645"/>
    </row>
    <row r="646" spans="2:19" ht="15">
      <c r="B646" s="181" t="s">
        <v>472</v>
      </c>
      <c r="C646" s="182"/>
      <c r="D646" s="164">
        <v>391779.68</v>
      </c>
      <c r="E646" s="165"/>
      <c r="F646" s="7"/>
      <c r="G646" s="107"/>
      <c r="J646"/>
      <c r="K646"/>
      <c r="L646"/>
      <c r="M646"/>
      <c r="N646"/>
      <c r="O646"/>
      <c r="P646"/>
      <c r="Q646"/>
      <c r="R646"/>
      <c r="S646"/>
    </row>
    <row r="647" spans="2:19" ht="15">
      <c r="B647" s="181" t="s">
        <v>473</v>
      </c>
      <c r="C647" s="182"/>
      <c r="D647" s="164">
        <v>18861308.879999999</v>
      </c>
      <c r="E647" s="165"/>
      <c r="F647" s="151"/>
      <c r="G647" s="107"/>
      <c r="H647" s="107"/>
      <c r="J647"/>
      <c r="K647"/>
      <c r="L647"/>
      <c r="M647"/>
      <c r="N647"/>
      <c r="O647"/>
      <c r="P647"/>
      <c r="Q647"/>
      <c r="R647"/>
      <c r="S647"/>
    </row>
    <row r="648" spans="2:19" ht="15">
      <c r="B648" s="181" t="s">
        <v>474</v>
      </c>
      <c r="C648" s="182"/>
      <c r="D648" s="164">
        <v>492771.65</v>
      </c>
      <c r="E648" s="165"/>
      <c r="F648" s="7"/>
      <c r="G648" s="107"/>
      <c r="H648" s="107"/>
      <c r="J648"/>
      <c r="K648"/>
      <c r="L648"/>
      <c r="M648"/>
      <c r="N648"/>
      <c r="O648"/>
      <c r="P648"/>
      <c r="Q648"/>
      <c r="R648"/>
      <c r="S648"/>
    </row>
    <row r="649" spans="2:19" ht="15">
      <c r="B649" s="181" t="s">
        <v>475</v>
      </c>
      <c r="C649" s="182"/>
      <c r="D649" s="164">
        <v>237415.61</v>
      </c>
      <c r="E649" s="165"/>
      <c r="F649" s="151"/>
      <c r="G649" s="107"/>
      <c r="H649" s="107"/>
      <c r="J649"/>
      <c r="K649"/>
      <c r="L649"/>
      <c r="M649"/>
      <c r="N649"/>
      <c r="O649"/>
      <c r="P649"/>
      <c r="Q649"/>
      <c r="R649"/>
      <c r="S649"/>
    </row>
    <row r="650" spans="2:19" ht="15">
      <c r="B650" s="181" t="s">
        <v>476</v>
      </c>
      <c r="C650" s="182"/>
      <c r="D650" s="164">
        <v>799683.32</v>
      </c>
      <c r="E650" s="165"/>
      <c r="F650" s="151"/>
      <c r="G650" s="107"/>
      <c r="H650" s="107"/>
      <c r="J650"/>
      <c r="K650"/>
      <c r="L650"/>
      <c r="M650"/>
      <c r="N650"/>
      <c r="O650"/>
      <c r="P650"/>
      <c r="Q650"/>
      <c r="R650"/>
      <c r="S650"/>
    </row>
    <row r="651" spans="2:19" ht="15">
      <c r="B651" s="181" t="s">
        <v>477</v>
      </c>
      <c r="C651" s="182"/>
      <c r="D651" s="164">
        <v>2079627.01</v>
      </c>
      <c r="E651" s="165"/>
      <c r="F651" s="7"/>
      <c r="H651" s="107"/>
      <c r="J651"/>
      <c r="K651"/>
      <c r="L651"/>
      <c r="M651"/>
      <c r="N651"/>
      <c r="O651"/>
      <c r="P651"/>
      <c r="Q651"/>
      <c r="R651"/>
      <c r="S651"/>
    </row>
    <row r="652" spans="2:19" ht="15">
      <c r="B652" s="181" t="s">
        <v>478</v>
      </c>
      <c r="C652" s="182"/>
      <c r="D652" s="164">
        <v>127194</v>
      </c>
      <c r="E652" s="165"/>
      <c r="F652" s="7"/>
      <c r="H652" s="107"/>
      <c r="J652"/>
      <c r="K652"/>
      <c r="L652"/>
      <c r="M652"/>
      <c r="N652"/>
      <c r="O652"/>
      <c r="P652"/>
      <c r="Q652"/>
      <c r="R652"/>
      <c r="S652"/>
    </row>
    <row r="653" spans="2:19" ht="15">
      <c r="B653" s="181" t="s">
        <v>479</v>
      </c>
      <c r="C653" s="182"/>
      <c r="D653" s="164">
        <v>3381389.82</v>
      </c>
      <c r="E653" s="165"/>
      <c r="F653" s="7"/>
      <c r="G653" s="107"/>
      <c r="H653" s="107"/>
      <c r="I653" s="107"/>
      <c r="J653"/>
      <c r="K653"/>
      <c r="L653"/>
      <c r="M653"/>
      <c r="N653"/>
      <c r="O653"/>
      <c r="P653"/>
      <c r="Q653"/>
      <c r="R653"/>
      <c r="S653"/>
    </row>
    <row r="654" spans="2:19" ht="15">
      <c r="B654" s="181" t="s">
        <v>480</v>
      </c>
      <c r="C654" s="182"/>
      <c r="D654" s="164">
        <v>1412098</v>
      </c>
      <c r="E654" s="165"/>
      <c r="F654" s="151"/>
      <c r="G654" s="107"/>
      <c r="H654" s="107"/>
      <c r="I654" s="107"/>
      <c r="J654"/>
      <c r="K654"/>
      <c r="L654"/>
      <c r="M654"/>
      <c r="N654"/>
      <c r="O654"/>
      <c r="P654"/>
      <c r="Q654"/>
      <c r="R654"/>
      <c r="S654"/>
    </row>
    <row r="655" spans="2:19" ht="15">
      <c r="B655" s="181" t="s">
        <v>481</v>
      </c>
      <c r="C655" s="182"/>
      <c r="D655" s="164">
        <v>165300</v>
      </c>
      <c r="E655" s="165"/>
      <c r="F655" s="7"/>
      <c r="H655" s="107"/>
      <c r="I655" s="107"/>
      <c r="J655"/>
      <c r="K655"/>
      <c r="L655"/>
      <c r="M655"/>
      <c r="N655"/>
      <c r="O655"/>
      <c r="P655"/>
      <c r="Q655"/>
      <c r="R655"/>
      <c r="S655"/>
    </row>
    <row r="656" spans="2:19" ht="15">
      <c r="B656" s="181" t="s">
        <v>482</v>
      </c>
      <c r="C656" s="182"/>
      <c r="D656" s="164">
        <v>3597</v>
      </c>
      <c r="E656" s="165"/>
      <c r="F656" s="7"/>
      <c r="H656" s="107"/>
      <c r="J656"/>
      <c r="K656"/>
      <c r="L656"/>
      <c r="M656"/>
      <c r="N656"/>
      <c r="O656"/>
      <c r="P656"/>
      <c r="Q656"/>
      <c r="R656"/>
      <c r="S656"/>
    </row>
    <row r="657" spans="2:19" ht="15">
      <c r="B657" s="181" t="s">
        <v>482</v>
      </c>
      <c r="C657" s="182"/>
      <c r="D657" s="164">
        <v>1196859.24</v>
      </c>
      <c r="E657" s="165"/>
      <c r="F657" s="7"/>
      <c r="G657" s="166"/>
      <c r="H657" s="166"/>
      <c r="I657" s="166"/>
      <c r="J657" s="167"/>
      <c r="K657"/>
      <c r="L657"/>
      <c r="M657"/>
      <c r="N657"/>
      <c r="O657"/>
      <c r="P657"/>
      <c r="Q657"/>
      <c r="R657"/>
      <c r="S657"/>
    </row>
    <row r="658" spans="2:19" ht="15">
      <c r="B658" s="181" t="s">
        <v>483</v>
      </c>
      <c r="C658" s="182"/>
      <c r="D658" s="164">
        <v>101064.8</v>
      </c>
      <c r="E658" s="165"/>
      <c r="F658" s="7"/>
      <c r="G658" s="166"/>
      <c r="H658" s="166"/>
      <c r="I658" s="113"/>
      <c r="J658" s="167"/>
      <c r="K658"/>
      <c r="L658"/>
      <c r="M658"/>
      <c r="N658"/>
      <c r="O658"/>
      <c r="P658"/>
      <c r="Q658"/>
      <c r="R658"/>
      <c r="S658"/>
    </row>
    <row r="659" spans="2:19" ht="15">
      <c r="B659" s="181" t="s">
        <v>484</v>
      </c>
      <c r="C659" s="182"/>
      <c r="D659" s="164">
        <v>808807.06</v>
      </c>
      <c r="E659" s="165"/>
      <c r="F659" s="7"/>
      <c r="G659" s="166"/>
      <c r="H659" s="166"/>
      <c r="I659" s="113"/>
      <c r="J659" s="167"/>
      <c r="K659"/>
      <c r="L659"/>
      <c r="M659"/>
      <c r="N659"/>
      <c r="O659"/>
      <c r="P659"/>
      <c r="Q659"/>
      <c r="R659"/>
      <c r="S659"/>
    </row>
    <row r="660" spans="2:19" ht="12.75" customHeight="1">
      <c r="B660" s="181" t="s">
        <v>485</v>
      </c>
      <c r="C660" s="182"/>
      <c r="D660" s="164">
        <v>4966456.45</v>
      </c>
      <c r="E660" s="165"/>
      <c r="F660" s="7"/>
      <c r="G660" s="113"/>
      <c r="H660" s="166"/>
      <c r="I660" s="113"/>
      <c r="J660" s="167"/>
      <c r="K660"/>
      <c r="L660"/>
      <c r="M660"/>
      <c r="N660"/>
      <c r="O660"/>
      <c r="P660"/>
      <c r="Q660"/>
      <c r="R660"/>
      <c r="S660"/>
    </row>
    <row r="661" spans="2:19" ht="15">
      <c r="B661" s="183" t="s">
        <v>486</v>
      </c>
      <c r="C661" s="184"/>
      <c r="D661" s="164">
        <v>20349515.149999999</v>
      </c>
      <c r="E661" s="165"/>
      <c r="F661" s="7"/>
      <c r="G661" s="113"/>
      <c r="H661" s="166"/>
      <c r="I661" s="113"/>
      <c r="J661" s="167"/>
      <c r="K661"/>
      <c r="L661"/>
      <c r="M661"/>
      <c r="N661"/>
      <c r="O661"/>
      <c r="P661"/>
      <c r="Q661"/>
      <c r="R661"/>
      <c r="S661"/>
    </row>
    <row r="662" spans="2:19" ht="15">
      <c r="B662" s="187"/>
      <c r="C662" s="187"/>
      <c r="D662" s="168"/>
      <c r="F662" s="7"/>
      <c r="G662" s="113"/>
      <c r="H662" s="166"/>
      <c r="I662" s="113"/>
      <c r="J662" s="167"/>
      <c r="K662"/>
      <c r="L662"/>
      <c r="M662"/>
      <c r="N662"/>
    </row>
    <row r="663" spans="2:19" ht="15">
      <c r="B663" s="188" t="s">
        <v>487</v>
      </c>
      <c r="C663" s="189"/>
      <c r="D663" s="169"/>
      <c r="E663" s="163">
        <f>SUM(D663:D670)</f>
        <v>53423520.829999998</v>
      </c>
      <c r="F663" s="7"/>
      <c r="G663" s="113"/>
      <c r="H663" s="113"/>
      <c r="I663" s="113"/>
      <c r="J663" s="167"/>
      <c r="K663"/>
      <c r="L663"/>
      <c r="M663"/>
      <c r="N663"/>
    </row>
    <row r="664" spans="2:19" ht="15">
      <c r="B664" s="181" t="s">
        <v>488</v>
      </c>
      <c r="C664" s="182"/>
      <c r="D664" s="164">
        <v>0</v>
      </c>
      <c r="E664" s="165"/>
      <c r="F664" s="7"/>
      <c r="G664" s="113"/>
      <c r="H664" s="113"/>
      <c r="I664" s="113"/>
      <c r="J664" s="167"/>
      <c r="K664"/>
      <c r="L664"/>
      <c r="M664"/>
      <c r="N664"/>
    </row>
    <row r="665" spans="2:19" ht="15">
      <c r="B665" s="181" t="s">
        <v>489</v>
      </c>
      <c r="C665" s="182"/>
      <c r="D665" s="164"/>
      <c r="E665" s="165"/>
      <c r="F665" s="7"/>
      <c r="G665" s="113"/>
      <c r="H665" s="113"/>
      <c r="I665" s="113"/>
      <c r="J665" s="167"/>
      <c r="K665"/>
      <c r="L665"/>
      <c r="M665"/>
      <c r="N665"/>
    </row>
    <row r="666" spans="2:19" ht="15">
      <c r="B666" s="181" t="s">
        <v>490</v>
      </c>
      <c r="C666" s="182"/>
      <c r="D666" s="164"/>
      <c r="E666" s="165"/>
      <c r="F666" s="7"/>
      <c r="G666" s="113"/>
      <c r="H666" s="113"/>
      <c r="I666" s="113"/>
      <c r="J666" s="167"/>
      <c r="K666"/>
      <c r="L666"/>
      <c r="M666"/>
      <c r="N666"/>
    </row>
    <row r="667" spans="2:19" ht="15">
      <c r="B667" s="181" t="s">
        <v>491</v>
      </c>
      <c r="C667" s="182"/>
      <c r="D667" s="164"/>
      <c r="E667" s="165"/>
      <c r="F667" s="7"/>
      <c r="G667" s="170"/>
      <c r="H667" s="113"/>
      <c r="I667" s="113"/>
      <c r="J667" s="167"/>
      <c r="K667"/>
      <c r="L667"/>
      <c r="M667"/>
      <c r="N667"/>
    </row>
    <row r="668" spans="2:19" ht="15">
      <c r="B668" s="181" t="s">
        <v>492</v>
      </c>
      <c r="C668" s="182"/>
      <c r="D668" s="164"/>
      <c r="E668" s="165"/>
      <c r="F668" s="7"/>
      <c r="G668" s="170"/>
      <c r="H668" s="113"/>
      <c r="I668" s="113"/>
      <c r="J668" s="167"/>
      <c r="K668"/>
      <c r="L668"/>
      <c r="M668"/>
      <c r="N668"/>
    </row>
    <row r="669" spans="2:19" ht="15">
      <c r="B669" s="181" t="s">
        <v>493</v>
      </c>
      <c r="C669" s="182"/>
      <c r="D669" s="164"/>
      <c r="E669" s="165"/>
      <c r="F669" s="7"/>
      <c r="G669" s="170"/>
      <c r="H669" s="113"/>
      <c r="I669" s="166"/>
      <c r="J669" s="167"/>
      <c r="K669"/>
      <c r="L669"/>
      <c r="M669"/>
      <c r="N669"/>
    </row>
    <row r="670" spans="2:19" ht="15">
      <c r="B670" s="183" t="s">
        <v>494</v>
      </c>
      <c r="C670" s="184"/>
      <c r="D670" s="164">
        <v>53423520.829999998</v>
      </c>
      <c r="E670" s="165"/>
      <c r="F670" s="7"/>
      <c r="G670" s="170"/>
      <c r="H670" s="113"/>
      <c r="I670" s="166"/>
      <c r="J670" s="167"/>
      <c r="K670"/>
      <c r="L670"/>
      <c r="M670"/>
      <c r="N670"/>
    </row>
    <row r="671" spans="2:19" ht="15">
      <c r="B671" s="185"/>
      <c r="C671" s="185"/>
      <c r="F671" s="7"/>
      <c r="G671" s="170"/>
      <c r="H671" s="113"/>
      <c r="I671" s="166"/>
      <c r="J671" s="167"/>
      <c r="K671"/>
      <c r="L671"/>
      <c r="M671"/>
      <c r="N671"/>
    </row>
    <row r="672" spans="2:19" ht="15">
      <c r="B672" s="171" t="s">
        <v>495</v>
      </c>
      <c r="E672" s="160">
        <f>+E642-E644+E663</f>
        <v>947535562.91000009</v>
      </c>
      <c r="F672" s="161"/>
      <c r="G672" s="172"/>
      <c r="H672" s="113"/>
      <c r="I672" s="166"/>
      <c r="J672" s="167"/>
      <c r="K672"/>
      <c r="L672"/>
      <c r="M672"/>
      <c r="N672"/>
    </row>
    <row r="673" spans="2:14" ht="15">
      <c r="F673" s="173"/>
      <c r="G673" s="170"/>
      <c r="H673" s="113"/>
      <c r="I673" s="166"/>
      <c r="J673" s="167"/>
      <c r="K673"/>
      <c r="L673"/>
      <c r="M673"/>
      <c r="N673"/>
    </row>
    <row r="674" spans="2:14" ht="15">
      <c r="F674" s="7"/>
      <c r="G674" s="170"/>
      <c r="H674" s="113"/>
      <c r="I674" s="166"/>
      <c r="J674" s="167"/>
      <c r="K674"/>
      <c r="L674"/>
      <c r="M674"/>
      <c r="N674"/>
    </row>
    <row r="675" spans="2:14" ht="15">
      <c r="F675" s="174"/>
      <c r="G675" s="170"/>
      <c r="H675" s="113"/>
      <c r="I675" s="166"/>
      <c r="J675" s="167"/>
      <c r="K675"/>
      <c r="L675"/>
      <c r="M675"/>
      <c r="N675"/>
    </row>
    <row r="676" spans="2:14" ht="15">
      <c r="F676" s="174"/>
      <c r="G676" s="170"/>
      <c r="H676" s="113"/>
      <c r="I676" s="166"/>
      <c r="J676" s="167"/>
      <c r="K676"/>
      <c r="L676"/>
      <c r="M676"/>
      <c r="N676"/>
    </row>
    <row r="677" spans="2:14" ht="15">
      <c r="F677" s="174"/>
      <c r="G677" s="170"/>
      <c r="H677" s="113"/>
      <c r="I677" s="166"/>
      <c r="J677" s="167"/>
      <c r="K677"/>
      <c r="L677"/>
      <c r="M677"/>
      <c r="N677"/>
    </row>
    <row r="678" spans="2:14" ht="15">
      <c r="F678" s="174"/>
      <c r="G678" s="170"/>
      <c r="H678" s="113"/>
      <c r="I678" s="166"/>
      <c r="J678" s="167"/>
      <c r="K678"/>
      <c r="L678"/>
      <c r="M678"/>
      <c r="N678"/>
    </row>
    <row r="679" spans="2:14" ht="15">
      <c r="F679" s="174"/>
      <c r="G679" s="170"/>
      <c r="H679" s="113"/>
      <c r="I679" s="166"/>
      <c r="J679" s="167"/>
      <c r="K679"/>
      <c r="L679"/>
      <c r="M679"/>
      <c r="N679"/>
    </row>
    <row r="680" spans="2:14" ht="15">
      <c r="F680" s="7"/>
      <c r="G680" s="170"/>
      <c r="H680" s="113"/>
      <c r="I680" s="166"/>
      <c r="J680" s="167"/>
      <c r="K680"/>
      <c r="L680"/>
      <c r="M680"/>
      <c r="N680"/>
    </row>
    <row r="681" spans="2:14" ht="15">
      <c r="B681" s="186" t="s">
        <v>496</v>
      </c>
      <c r="C681" s="186"/>
      <c r="D681" s="186"/>
      <c r="E681" s="186"/>
      <c r="F681" s="186"/>
      <c r="G681" s="170"/>
      <c r="H681" s="113"/>
      <c r="I681" s="166"/>
      <c r="J681" s="167"/>
      <c r="K681"/>
      <c r="L681"/>
      <c r="M681"/>
      <c r="N681"/>
    </row>
    <row r="682" spans="2:14" ht="15">
      <c r="B682" s="175"/>
      <c r="C682" s="175"/>
      <c r="D682" s="175"/>
      <c r="E682" s="175"/>
      <c r="F682" s="175"/>
      <c r="G682" s="170"/>
      <c r="H682" s="113"/>
      <c r="I682" s="166"/>
      <c r="J682" s="167"/>
      <c r="K682"/>
      <c r="L682"/>
      <c r="M682"/>
      <c r="N682"/>
    </row>
    <row r="683" spans="2:14" ht="15">
      <c r="B683" s="175"/>
      <c r="C683" s="175"/>
      <c r="D683" s="175"/>
      <c r="E683" s="175"/>
      <c r="F683" s="175"/>
      <c r="G683" s="170"/>
      <c r="H683" s="113"/>
      <c r="I683" s="166"/>
      <c r="J683" s="167"/>
      <c r="K683"/>
      <c r="L683"/>
      <c r="M683"/>
      <c r="N683"/>
    </row>
    <row r="684" spans="2:14" ht="15">
      <c r="B684" s="70" t="s">
        <v>497</v>
      </c>
      <c r="C684" s="71" t="s">
        <v>54</v>
      </c>
      <c r="D684" s="103" t="s">
        <v>55</v>
      </c>
      <c r="E684" s="103" t="s">
        <v>56</v>
      </c>
      <c r="F684" s="7"/>
      <c r="G684" s="170"/>
      <c r="H684" s="113"/>
      <c r="I684" s="166"/>
      <c r="J684" s="167"/>
      <c r="K684"/>
      <c r="L684"/>
      <c r="M684"/>
      <c r="N684"/>
    </row>
    <row r="685" spans="2:14" ht="15">
      <c r="B685" s="37" t="s">
        <v>498</v>
      </c>
      <c r="C685" s="130">
        <v>0</v>
      </c>
      <c r="D685" s="24">
        <v>204734.4</v>
      </c>
      <c r="E685" s="24">
        <v>204734.4</v>
      </c>
      <c r="F685" s="7"/>
      <c r="G685" s="170"/>
      <c r="H685" s="113"/>
      <c r="I685" s="166"/>
      <c r="J685" s="176"/>
      <c r="K685"/>
      <c r="L685"/>
      <c r="M685"/>
      <c r="N685"/>
    </row>
    <row r="686" spans="2:14" ht="15">
      <c r="B686" s="37" t="s">
        <v>499</v>
      </c>
      <c r="C686" s="130">
        <v>0</v>
      </c>
      <c r="D686" s="24">
        <v>-204734.4</v>
      </c>
      <c r="E686" s="24">
        <v>-204734.4</v>
      </c>
      <c r="F686" s="7"/>
      <c r="G686" s="170"/>
      <c r="H686" s="113"/>
      <c r="I686" s="166"/>
      <c r="J686" s="167"/>
      <c r="K686"/>
      <c r="L686"/>
      <c r="M686"/>
      <c r="N686"/>
    </row>
    <row r="687" spans="2:14" ht="15">
      <c r="B687" s="41"/>
      <c r="C687" s="130"/>
      <c r="D687" s="24"/>
      <c r="E687" s="24"/>
      <c r="F687" s="7"/>
      <c r="G687" s="7"/>
      <c r="I687" s="107"/>
      <c r="J687"/>
      <c r="K687"/>
      <c r="L687"/>
      <c r="M687"/>
      <c r="N687"/>
    </row>
    <row r="688" spans="2:14" ht="15">
      <c r="C688" s="18" t="s">
        <v>500</v>
      </c>
      <c r="D688" s="18" t="s">
        <v>500</v>
      </c>
      <c r="E688" s="18" t="s">
        <v>500</v>
      </c>
      <c r="F688" s="7"/>
      <c r="G688" s="7"/>
      <c r="I688" s="107"/>
      <c r="J688"/>
      <c r="K688"/>
      <c r="L688"/>
      <c r="M688"/>
      <c r="N688"/>
    </row>
    <row r="689" spans="2:14" ht="15">
      <c r="F689" s="7"/>
      <c r="G689" s="7"/>
      <c r="J689"/>
      <c r="K689"/>
      <c r="L689"/>
      <c r="M689"/>
      <c r="N689"/>
    </row>
    <row r="690" spans="2:14" ht="15">
      <c r="B690" s="177" t="s">
        <v>501</v>
      </c>
      <c r="F690" s="7"/>
      <c r="G690" s="7"/>
      <c r="J690"/>
      <c r="K690"/>
      <c r="L690"/>
      <c r="M690"/>
      <c r="N690"/>
    </row>
    <row r="691" spans="2:14" ht="15">
      <c r="F691" s="7"/>
      <c r="G691" s="7"/>
      <c r="J691"/>
      <c r="K691"/>
      <c r="L691"/>
      <c r="M691"/>
      <c r="N691"/>
    </row>
    <row r="692" spans="2:14" ht="15">
      <c r="F692" s="7"/>
      <c r="G692" s="7"/>
      <c r="J692"/>
      <c r="K692"/>
      <c r="L692"/>
      <c r="M692"/>
      <c r="N692"/>
    </row>
    <row r="693" spans="2:14" ht="12" customHeight="1">
      <c r="F693" s="7"/>
      <c r="G693" s="7"/>
      <c r="J693"/>
      <c r="K693"/>
      <c r="L693"/>
      <c r="M693"/>
      <c r="N693"/>
    </row>
    <row r="694" spans="2:14" ht="12" customHeight="1">
      <c r="F694" s="7"/>
      <c r="G694" s="7"/>
    </row>
    <row r="695" spans="2:14">
      <c r="C695" s="150"/>
      <c r="D695" s="150"/>
      <c r="E695" s="150"/>
    </row>
    <row r="696" spans="2:14">
      <c r="B696" s="178" t="s">
        <v>502</v>
      </c>
      <c r="C696" s="150"/>
      <c r="D696" s="179" t="s">
        <v>503</v>
      </c>
      <c r="E696" s="150"/>
    </row>
    <row r="697" spans="2:14">
      <c r="B697" s="180" t="s">
        <v>504</v>
      </c>
      <c r="C697" s="150"/>
      <c r="D697" s="180" t="s">
        <v>505</v>
      </c>
      <c r="E697" s="150"/>
    </row>
    <row r="698" spans="2:14">
      <c r="B698" s="180" t="s">
        <v>506</v>
      </c>
      <c r="C698" s="150"/>
      <c r="D698" s="180" t="s">
        <v>507</v>
      </c>
      <c r="E698" s="150"/>
    </row>
    <row r="699" spans="2:14">
      <c r="G699" s="7"/>
    </row>
    <row r="700" spans="2:14">
      <c r="B700" s="150"/>
      <c r="C700" s="150"/>
      <c r="D700" s="150"/>
      <c r="E700" s="150"/>
      <c r="F700" s="150"/>
      <c r="G700" s="150"/>
    </row>
    <row r="701" spans="2:14">
      <c r="B701" s="150"/>
      <c r="C701" s="150"/>
      <c r="D701" s="150"/>
      <c r="E701" s="150"/>
      <c r="F701" s="150"/>
      <c r="G701" s="150"/>
    </row>
    <row r="705" ht="12.75" customHeight="1"/>
    <row r="708" ht="12.75" customHeight="1"/>
  </sheetData>
  <mergeCells count="65">
    <mergeCell ref="B616:E616"/>
    <mergeCell ref="A1:H1"/>
    <mergeCell ref="A2:H2"/>
    <mergeCell ref="A3:H3"/>
    <mergeCell ref="A5:H5"/>
    <mergeCell ref="D82:E82"/>
    <mergeCell ref="D224:E224"/>
    <mergeCell ref="D232:E232"/>
    <mergeCell ref="D239:E239"/>
    <mergeCell ref="D246:E246"/>
    <mergeCell ref="D280:E280"/>
    <mergeCell ref="D288:E288"/>
    <mergeCell ref="B629:C629"/>
    <mergeCell ref="B618:E618"/>
    <mergeCell ref="B619:E619"/>
    <mergeCell ref="B620:E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43:C643"/>
    <mergeCell ref="B630:C630"/>
    <mergeCell ref="B631:C631"/>
    <mergeCell ref="B632:C632"/>
    <mergeCell ref="B633:C633"/>
    <mergeCell ref="B634:C634"/>
    <mergeCell ref="B635:C635"/>
    <mergeCell ref="B636:C636"/>
    <mergeCell ref="B639:E639"/>
    <mergeCell ref="B640:E640"/>
    <mergeCell ref="B641:E641"/>
    <mergeCell ref="B642:C642"/>
    <mergeCell ref="B655:C655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67:C667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8:C668"/>
    <mergeCell ref="B669:C669"/>
    <mergeCell ref="B670:C670"/>
    <mergeCell ref="B671:C671"/>
    <mergeCell ref="B681:F681"/>
  </mergeCells>
  <dataValidations count="4">
    <dataValidation allowBlank="1" showInputMessage="1" showErrorMessage="1" prompt="Especificar origen de dicho recurso: Federal, Estatal, Municipal, Particulares." sqref="D220 D226:D228 D235"/>
    <dataValidation allowBlank="1" showInputMessage="1" showErrorMessage="1" prompt="Características cualitativas significativas que les impacten financieramente." sqref="D174:E174 E220 E226:E228 E235"/>
    <dataValidation allowBlank="1" showInputMessage="1" showErrorMessage="1" prompt="Corresponde al número de la cuenta de acuerdo al Plan de Cuentas emitido por el CONAC (DOF 22/11/2010)." sqref="B174"/>
    <dataValidation allowBlank="1" showInputMessage="1" showErrorMessage="1" prompt="Saldo final del periodo que corresponde la cuenta pública presentada (mensual:  enero, febrero, marzo, etc.; trimestral: 1er, 2do, 3ro. o 4to.)." sqref="C174 C220 C226:C228 C235"/>
  </dataValidations>
  <pageMargins left="0.31496062992125984" right="0.31496062992125984" top="0.35433070866141736" bottom="0.35433070866141736" header="0.31496062992125984" footer="0.11811023622047245"/>
  <pageSetup scale="45" fitToHeight="20" orientation="portrait" r:id="rId1"/>
  <headerFooter>
    <oddFooter>&amp;C18</oddFooter>
  </headerFooter>
  <rowBreaks count="1" manualBreakCount="1">
    <brk id="1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2019-01-30T18:59:51Z</cp:lastPrinted>
  <dcterms:created xsi:type="dcterms:W3CDTF">2019-01-30T18:39:57Z</dcterms:created>
  <dcterms:modified xsi:type="dcterms:W3CDTF">2019-01-30T19:00:03Z</dcterms:modified>
</cp:coreProperties>
</file>