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4T 2016\"/>
    </mc:Choice>
  </mc:AlternateContent>
  <bookViews>
    <workbookView xWindow="0" yWindow="0" windowWidth="28800" windowHeight="12435"/>
  </bookViews>
  <sheets>
    <sheet name="NOTAS (2)" sheetId="1" r:id="rId1"/>
  </sheets>
  <externalReferences>
    <externalReference r:id="rId2"/>
  </externalReferences>
  <definedNames>
    <definedName name="_xlnm.Print_Area" localSheetId="0">'NOTAS (2)'!$A$1:$L$710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9" i="1" l="1"/>
  <c r="E592" i="1" s="1"/>
  <c r="E573" i="1"/>
  <c r="E571" i="1"/>
  <c r="E601" i="1" s="1"/>
  <c r="E559" i="1"/>
  <c r="E552" i="1"/>
  <c r="E550" i="1"/>
  <c r="E565" i="1" s="1"/>
  <c r="D539" i="1"/>
  <c r="C539" i="1"/>
  <c r="E503" i="1"/>
  <c r="D503" i="1"/>
  <c r="C503" i="1"/>
  <c r="D466" i="1"/>
  <c r="C466" i="1"/>
  <c r="D443" i="1"/>
  <c r="C443" i="1"/>
  <c r="D418" i="1"/>
  <c r="C418" i="1"/>
  <c r="C292" i="1"/>
  <c r="C284" i="1"/>
  <c r="C247" i="1"/>
  <c r="C240" i="1"/>
  <c r="C233" i="1"/>
  <c r="C226" i="1"/>
  <c r="F218" i="1"/>
  <c r="E218" i="1"/>
  <c r="D218" i="1"/>
  <c r="C218" i="1"/>
  <c r="C181" i="1"/>
  <c r="C172" i="1"/>
  <c r="E165" i="1"/>
  <c r="D165" i="1"/>
  <c r="C165" i="1"/>
  <c r="E155" i="1"/>
  <c r="D155" i="1"/>
  <c r="C155" i="1"/>
  <c r="C83" i="1"/>
  <c r="C76" i="1"/>
  <c r="C65" i="1"/>
  <c r="F54" i="1"/>
  <c r="E54" i="1"/>
  <c r="C54" i="1"/>
  <c r="D52" i="1"/>
  <c r="D50" i="1"/>
  <c r="D48" i="1"/>
  <c r="D46" i="1"/>
  <c r="D45" i="1"/>
  <c r="D44" i="1"/>
  <c r="D43" i="1"/>
  <c r="D54" i="1" s="1"/>
  <c r="E38" i="1"/>
  <c r="D38" i="1"/>
  <c r="C38" i="1"/>
  <c r="E26" i="1"/>
  <c r="C26" i="1"/>
  <c r="H5" i="1"/>
</calcChain>
</file>

<file path=xl/sharedStrings.xml><?xml version="1.0" encoding="utf-8"?>
<sst xmlns="http://schemas.openxmlformats.org/spreadsheetml/2006/main" count="685" uniqueCount="581">
  <si>
    <t xml:space="preserve">NOTAS A LOS ESTADOS FINANCIEROS </t>
  </si>
  <si>
    <t>Al 31 de Diciembre del 2016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</si>
  <si>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</si>
  <si>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</si>
  <si>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</si>
  <si>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</si>
  <si>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</si>
  <si>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</si>
  <si>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</si>
  <si>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</si>
  <si>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</si>
  <si>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</si>
  <si>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</si>
  <si>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1121102002  INV BANCOMER INF. 1351</t>
  </si>
  <si>
    <t>PAGARE</t>
  </si>
  <si>
    <t>1121109001  IXE CASA BOLSA 589531</t>
  </si>
  <si>
    <t>CERTIFICADO BURSATIL</t>
  </si>
  <si>
    <t>1211 INVERSIONES A LP</t>
  </si>
  <si>
    <t>1211109001  LP IXE CASA DE BOLSA 589531</t>
  </si>
  <si>
    <t>* DERECHOSA RECIBIR EFECTIVO Y EQUIVALENTES Y BIENES O SERVICIOS A RECIBIR</t>
  </si>
  <si>
    <t>ESF-02 INGRESOS P/RECUPERAR</t>
  </si>
  <si>
    <t>2015</t>
  </si>
  <si>
    <t>2014</t>
  </si>
  <si>
    <t>1122 CUENTAS POR COBRAR CP</t>
  </si>
  <si>
    <t>1122602001 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</si>
  <si>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</si>
  <si>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</si>
  <si>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</si>
  <si>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</si>
  <si>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</si>
  <si>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</si>
  <si>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</si>
  <si>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</si>
  <si>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</si>
  <si>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</si>
  <si>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</si>
  <si>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</si>
  <si>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1131 ANTICIPO A PROVEEDORES</t>
  </si>
  <si>
    <t>1131001001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</si>
  <si>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</si>
  <si>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</si>
  <si>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</si>
  <si>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</si>
  <si>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</si>
  <si>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</si>
  <si>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</si>
  <si>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</si>
  <si>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</si>
  <si>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</si>
  <si>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</si>
  <si>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</si>
  <si>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</si>
  <si>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</si>
  <si>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</si>
  <si>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</si>
  <si>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</si>
  <si>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</si>
  <si>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</si>
  <si>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</si>
  <si>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</si>
  <si>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</si>
  <si>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</si>
  <si>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</si>
  <si>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HISTORICO</t>
  </si>
  <si>
    <t>1233058300 EDIFICIOS NO HABITACIONALES</t>
  </si>
  <si>
    <t>1233583001 EDIFICIOS A VALOR HISTORICO</t>
  </si>
  <si>
    <t>1236200001 CONSTRUCCIONES EN PROCESO EN BIENES PROPIOS 10</t>
  </si>
  <si>
    <t>1236262200 Edificación no habitacional</t>
  </si>
  <si>
    <t>1240 BIENES MUEBLES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</si>
  <si>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</si>
  <si>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</si>
  <si>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</si>
  <si>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</si>
  <si>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</si>
  <si>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</si>
  <si>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</si>
  <si>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</si>
  <si>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1242252200  APARATOS DEPORTIVOS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</si>
  <si>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</si>
  <si>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</si>
  <si>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</si>
  <si>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</si>
  <si>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1243153101  EQUIPO MÉDICO Y DE LABORATORIO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</si>
  <si>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</si>
  <si>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</si>
  <si>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</si>
  <si>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</si>
  <si>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1246156100  MAQUINARIA Y EQUIPO AGROPECUARIO 2011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</si>
  <si>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</si>
  <si>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</si>
  <si>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</si>
  <si>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</si>
  <si>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</si>
  <si>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</si>
  <si>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</si>
  <si>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</si>
  <si>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</si>
  <si>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</si>
  <si>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</si>
  <si>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</si>
  <si>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</si>
  <si>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1260 DEPRECIACIÓN, DETERIORO Y AMORTIZACIÓN ACUMULADA DE BIENES</t>
  </si>
  <si>
    <t>1261258301  DEP. ACUM. DE EDIFICIOS NO RESINDENCIALES</t>
  </si>
  <si>
    <t>ANUAL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</si>
  <si>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</si>
  <si>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</si>
  <si>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</si>
  <si>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</si>
  <si>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</si>
  <si>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</si>
  <si>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1263252201  APARATOS DEPORTIVOS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</si>
  <si>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</si>
  <si>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</si>
  <si>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</si>
  <si>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</si>
  <si>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</si>
  <si>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</si>
  <si>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</si>
  <si>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</si>
  <si>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1263656401  "SISTEMAS DE AIRE ACONDICIONADO, CALEFACCION Y DE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</si>
  <si>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</si>
  <si>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</si>
  <si>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</si>
  <si>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</si>
  <si>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</si>
  <si>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</si>
  <si>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</si>
  <si>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</si>
  <si>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</si>
  <si>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</si>
  <si>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</si>
  <si>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1191001001  DEPOSITOS EN GARANTIA SERV.</t>
  </si>
  <si>
    <t>PASIVO</t>
  </si>
  <si>
    <t>ESF-12 CUENTAS Y DOCUMENTOS POR PAGAR</t>
  </si>
  <si>
    <t>2110 CUENTAS POR PAGAR A CORTO PLAZO</t>
  </si>
  <si>
    <t>2111102001  SUELDOS DEVENGADOS EJERCICIO ANTERIOR</t>
  </si>
  <si>
    <t>2111401003  APORTACION PATRONAL IMSS</t>
  </si>
  <si>
    <t>2111401004  APORTACION PATRONAL INFONAVIT</t>
  </si>
  <si>
    <t>2112102001  PROVEEDORES DEL EJERCICIO ANTERIOR</t>
  </si>
  <si>
    <t>2113202001  CONTRATISTAS OBRAS PÚB BIENES PROPIOS EJERCIO  ANT</t>
  </si>
  <si>
    <t>2117101003  ISR SALARIOS POR PAGAR</t>
  </si>
  <si>
    <t>2117101012  ISR POR PAGAR RET. HONORARIOS</t>
  </si>
  <si>
    <t>2117101015  ISR A PAGAR RETENCIÓN ARRENDAMIENTO</t>
  </si>
  <si>
    <t>2117102003  CEDULAR ARRENDAMIENTO A PAGAR</t>
  </si>
  <si>
    <t>2117102004  CEDULAR HONORARIOS A PAGAR</t>
  </si>
  <si>
    <t>2117202004  APORTACIÓN TRABAJADOR IMSS</t>
  </si>
  <si>
    <t>2117301003  IVA TRASLADADO</t>
  </si>
  <si>
    <t>2117502102  IMPUESTO NOMINAS A PAGAR</t>
  </si>
  <si>
    <t>2117902003  FONDO DE AHORRO SABES</t>
  </si>
  <si>
    <t>2117902004  FONDO DE AHORRO EMPLEADOS</t>
  </si>
  <si>
    <t>2117903001  PENSIÓN ALIMENTICIA</t>
  </si>
  <si>
    <t>2117910001  VIVIENDA</t>
  </si>
  <si>
    <t>2117912001  OPTICAS</t>
  </si>
  <si>
    <t>2117918001  DIVO 5% AL MILLAR</t>
  </si>
  <si>
    <t>2117918002  CAP 2%</t>
  </si>
  <si>
    <t>2117918004  PENALIZACIONES CONTRATISTAS</t>
  </si>
  <si>
    <t>2119904003  CXP GEG POR RENDIMIENTOS</t>
  </si>
  <si>
    <t>2119904004  CXP GEG POR RECTIFICACIONES</t>
  </si>
  <si>
    <t>2119904005  CXP POR REMANENTES</t>
  </si>
  <si>
    <t>2119904008  CXP REMANENTE EN SOLICITUD DE REFRENDO</t>
  </si>
  <si>
    <t>2119905001  ACREEDORES DIVERSOS</t>
  </si>
  <si>
    <t>2119905007  DONATIVOS PARA APOYO A ALUMNOS VIBA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</si>
  <si>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</si>
  <si>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</si>
  <si>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</si>
  <si>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</si>
  <si>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</si>
  <si>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2161001002 DEPOSITOS EN GARANTÍA POR DEVOLVER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</si>
  <si>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</si>
  <si>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</si>
  <si>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</si>
  <si>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</si>
  <si>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</si>
  <si>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</si>
  <si>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</si>
  <si>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</si>
  <si>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</si>
  <si>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</si>
  <si>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4151510253  POR CONCEPTO DE RENTA DE CAFETERIAS</t>
  </si>
  <si>
    <t>4159510710  REEXPEDICIÓN DE CREDENCIAL</t>
  </si>
  <si>
    <t>4159510714  POR CONCEPTO DE INSCRIPCIÓN BACHILLERATO</t>
  </si>
  <si>
    <t>4159510720  BIBLIOTECA DIGITAL ECEST "BLDLG-ECEST"</t>
  </si>
  <si>
    <t>4159510805  POR CONCEPTO DE CURSOS DE IDIOMAS</t>
  </si>
  <si>
    <t>4159510821  EDUCACIÓN CONTINUA</t>
  </si>
  <si>
    <t>4159510823  INGRESOS POR MAESTRIAS O POSGRADOS</t>
  </si>
  <si>
    <t>4159510902  EXAMENES DE ADMISIÓN</t>
  </si>
  <si>
    <t>4159511106  CERTIFICADOS Y DOCUMENTOS</t>
  </si>
  <si>
    <t>4163610031  INDEMNIZACIONES (RECUPERACION POR SINIESTROS)</t>
  </si>
  <si>
    <t>4169610009  OTROS INGRESOS</t>
  </si>
  <si>
    <t>4169610154  POR CONCEPTO DE DONATIVOS</t>
  </si>
  <si>
    <t>4169610156  PATROCINIOS (APORTACIONES PATRONATOS)</t>
  </si>
  <si>
    <t>4169610158  POR CONCEPTO DE DONATIVOS EN ESPECIE</t>
  </si>
  <si>
    <t>4169610903  RECURSOS INTERINSTITUCIONALES</t>
  </si>
  <si>
    <t>4173711006  VENTA DE ARTÍCULOS PROMOCIONALES</t>
  </si>
  <si>
    <t>4200 PARTICIPACIONES, APORTACIONES, TRANSFERENCIAS, ASIGNACIONES, SUBSIDIOS Y OTRAS AYUDAS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</si>
  <si>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</si>
  <si>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</si>
  <si>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</si>
  <si>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</si>
  <si>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</si>
  <si>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</si>
  <si>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4223930003  SUBSIDIO PROGRAMA ACCESS</t>
  </si>
  <si>
    <t>ERA-02 OTROS INGRESOS Y BENEFICIOS</t>
  </si>
  <si>
    <t xml:space="preserve">4300 OTROS INGRESOS Y BENEFICIOS
</t>
  </si>
  <si>
    <t>4311511001  INTERES NORMALES</t>
  </si>
  <si>
    <t>4311511003  INTERESES DE RECURSO FEDERALES</t>
  </si>
  <si>
    <t>GASTOS Y OTRAS PÉRDIDAS</t>
  </si>
  <si>
    <t>ERA-03 GASTOS</t>
  </si>
  <si>
    <t>%GASTO</t>
  </si>
  <si>
    <t>EXPLICACION</t>
  </si>
  <si>
    <t>5000 GASTOS Y OTRAS PERDIDAS</t>
  </si>
  <si>
    <t>5111113000   SUELDOS BASE AL PERSONAL PERMANENTE</t>
  </si>
  <si>
    <t>Pago de nomina de maestros de bachillerato, tutores de universidad y personal administrativo</t>
  </si>
  <si>
    <t>5112123000   RETRIBUCIONES POR SERVS. DE CARACTER SOCIAL</t>
  </si>
  <si>
    <t>5113132000   PRIMAS DE VACAS., DOMINICAL Y GRATIF. FIN DE AÑO</t>
  </si>
  <si>
    <t>5113134000   COMPENSACIONES</t>
  </si>
  <si>
    <t>5114141000   APORTACIONES DE SEGURIDAD SOCIAL</t>
  </si>
  <si>
    <t>5114142000   APORTACIONES A FONDOS DE VIVIENDA</t>
  </si>
  <si>
    <t>5114143000   APORTACIONES AL SISTEMA  PARA EL RETIRO</t>
  </si>
  <si>
    <t>5114144000   SEGUROS MÚLTIPLES</t>
  </si>
  <si>
    <t>5115151000   CUOTAS PARA EL FONDO DE AHORRO Y FONDO DEL TRABAJO</t>
  </si>
  <si>
    <t>5115152000   INDEMNIZACIONES</t>
  </si>
  <si>
    <t>5115154000   PRESTACIONES CONTRACTUALES</t>
  </si>
  <si>
    <t>5115155000   APOYOS A LA CAPACITACION DE LOS SERV. PUBLICOS</t>
  </si>
  <si>
    <t>5115159000   OTRAS PRESTACIONES SOCIALES Y ECONOMICAS</t>
  </si>
  <si>
    <t>5116171000   ESTÍMULOS</t>
  </si>
  <si>
    <t>5121211000   MATERIALES Y ÚTILES DE OFICINA</t>
  </si>
  <si>
    <t>5121212000   MATERIALES Y UTILES DE IMPRESION Y REPRODUCCION</t>
  </si>
  <si>
    <t>5121214000   MAT.,UTILES Y EQUIPOS MENORES DE TECNOLOGIAS DE LA</t>
  </si>
  <si>
    <t>5121215000   MATERIAL IMPRESO E INFORMACION DIGITAL</t>
  </si>
  <si>
    <t>5121216000   MATERIAL DE LIMPIEZA</t>
  </si>
  <si>
    <t>5121217000   MATERIALES Y ÚTILES DE ENSEÑANZA</t>
  </si>
  <si>
    <t>5122221000   ALIMENTACIÓN DE PERSONAS</t>
  </si>
  <si>
    <t>5122223000   UTENSILIOS PARA EL SERVICIO DE ALIMENTACIÓN</t>
  </si>
  <si>
    <t>5123237000   PROD. CUERO, PIEL, PLÁSTICO Y HULE ADQ. C.M.P.</t>
  </si>
  <si>
    <t>5124241000   PRODUCTOS MINERALES NO METALICOS</t>
  </si>
  <si>
    <t>5124242000   CEMENTO Y PRODUCTOS DE CONCRETO</t>
  </si>
  <si>
    <t>5124243000   CAL, YESO Y PRODUCTOS DE YESO</t>
  </si>
  <si>
    <t>5124244000   MADERA Y PRODUCTOS DE MADERA</t>
  </si>
  <si>
    <t>5124245000   VIDRIO Y PRODUCTOS DE VIDRIO</t>
  </si>
  <si>
    <t>5124246000   MATERIAL ELECTRICO Y ELECTRONICO</t>
  </si>
  <si>
    <t>5124247000   ARTICULOS METALICOS PARA LA CONSTRUCCION</t>
  </si>
  <si>
    <t>5124248000   MATERIALES COMPLEMENTARIOS</t>
  </si>
  <si>
    <t>5124249000   OTROS MATERIALES Y ARTICULOS DE CONSTRUCCION Y REP</t>
  </si>
  <si>
    <t>5125252000   FERTILIZANTES, PESTICIDAS Y OTROS AGROQUIMICOS</t>
  </si>
  <si>
    <t>5125253000   MEDICINAS Y PRODUCTOS FARMACÉUTICOS</t>
  </si>
  <si>
    <t>5125254000   MATERIALES, ACCESORIOS Y SUMINISTROS MÉDICOS</t>
  </si>
  <si>
    <t>5125255000   MAT., ACCESORIOS Y SUMINISTROS DE LABORATORIO</t>
  </si>
  <si>
    <t>5125256000   FIBRAS SINTÉTICAS, HULES, PLÁSTICOS Y DERIVS.</t>
  </si>
  <si>
    <t>5125259000   OTROS PRODUCTOS QUÍMICOS</t>
  </si>
  <si>
    <t>5126261000   COMBUSTIBLES, LUBRICANTES Y ADITIVOS</t>
  </si>
  <si>
    <t>5127271000   VESTUARIOS Y UNIFORMES</t>
  </si>
  <si>
    <t>5127272000   PRENDAS DE PROTECCIÓN</t>
  </si>
  <si>
    <t>5127273000   ARTÍCULOS DEPORTIVOS</t>
  </si>
  <si>
    <t>5127274000   PRODUCTOS TEXTILES</t>
  </si>
  <si>
    <t>5129291000   HERRAMIENTAS MENORES</t>
  </si>
  <si>
    <t>5129292000   REFACCIONES, ACCESORIOS Y HERRAM. MENORES</t>
  </si>
  <si>
    <t>5129293000   REF. Y ACCESORIOS ME. MOB. Y EQ. AD., ED. Y REC.</t>
  </si>
  <si>
    <t>5129294000   REFACCIONES Y ACCESORIOS PARA EQ. DE COMPUTO</t>
  </si>
  <si>
    <t>5129295000   REF. Y ACCESORIOS ME. EQ. E INST. MÉD. Y LAB.</t>
  </si>
  <si>
    <t>5129296000   REF. Y ACCESORIOS ME. DE EQ. DE TRANSPORTE</t>
  </si>
  <si>
    <t>5129299000   REF. Y ACCESORIOS ME. OTROS BIENES MUEBLES</t>
  </si>
  <si>
    <t>5131311000   SERVICIO DE ENERGÍA ELÉCTRICA</t>
  </si>
  <si>
    <t>5131312000   GAS</t>
  </si>
  <si>
    <t>5131313000   SERVICIO DE AGUA POTABLE</t>
  </si>
  <si>
    <t>5131314000   TELEFONÍA TRADICIONAL</t>
  </si>
  <si>
    <t>5131315000   TELEFONÍA CELULAR</t>
  </si>
  <si>
    <t>5131317000   SERV. ACCESO A INTERNET, REDES Y PROC. DE INFO.</t>
  </si>
  <si>
    <t>5131318000   SERVICIOS POSTALES Y TELEGRAFICOS</t>
  </si>
  <si>
    <t>5132322000   ARRENDAMIENTO DE EDIFICIOS</t>
  </si>
  <si>
    <t>5132323000   ARRENDA. DE MOB. Y EQ. ADMÓN., EDU. Y RECRE.</t>
  </si>
  <si>
    <t>5132325000   ARRENDAMIENTO DE EQUIPO DE TRANSPORTE</t>
  </si>
  <si>
    <t>5132326000   ARRENDA. DE MAQ., OTROS EQ. Y HERRAMIENTAS</t>
  </si>
  <si>
    <t>5132327000   ARRENDAMIENTO DE ACTIVOS INTANGIBLES</t>
  </si>
  <si>
    <t>5132329000   OTROS ARRENDAMIENTOS</t>
  </si>
  <si>
    <t>5133331000   SERVS. LEGALES, DE CONTA., AUDITORIA Y RELACS.</t>
  </si>
  <si>
    <t>5133333000   SERVS. CONSULT. ADM., PROCS., TEC. Y TECNO. INFO.</t>
  </si>
  <si>
    <t>5133334000   CAPACITACIÓN</t>
  </si>
  <si>
    <t>5133336000   SERVS. APOYO ADMVO., FOTOCOPIADO E IMPRESION</t>
  </si>
  <si>
    <t>5133338000   SERVICIOS DE VIGILANCIA</t>
  </si>
  <si>
    <t>5133339000   SERVICIOS PROFESIONALES, CIENTIFICOS Y TECNICOS IN</t>
  </si>
  <si>
    <t>5134341000   SERVICIOS FINANCIEROS Y BANCARIOS</t>
  </si>
  <si>
    <t>5134345000   SEGUROS DE BIENES PATRIMONIALES</t>
  </si>
  <si>
    <t>5134347000   FLETES Y MANIOBRAS</t>
  </si>
  <si>
    <t>5135351000   CONSERV. Y MANTENIMIENTO MENOR DE INMUEBLES</t>
  </si>
  <si>
    <t>5135352000   INST., REPAR. MTTO. MOB. Y EQ. ADMON., EDU. Y REC</t>
  </si>
  <si>
    <t>5135353000   INST., REPAR. Y MTTO. EQ. COMPU. Y TECNO. DE INFO</t>
  </si>
  <si>
    <t>5135355000   REPAR. Y MTTO. DE EQUIPO DE TRANSPORTE</t>
  </si>
  <si>
    <t>5135357000   INST., REP. Y MTTO. DE MAQ., OT. EQ. Y HERRMTAS.</t>
  </si>
  <si>
    <t>5135358000   SERVICIOS DE LIMPIEZA Y MANEJO DE DESECHOS</t>
  </si>
  <si>
    <t>5135359000   SERVICIOS DE JARDINERÍA Y FUMIGACIÓN</t>
  </si>
  <si>
    <t>5136361100   DIFUSION POR RADIO, TELEVISION Y PRENSA</t>
  </si>
  <si>
    <t>5136361200   DIFUSION POR MEDIOS ALTERNATIVOS</t>
  </si>
  <si>
    <t>5136363000   SERV. CREAT., PREP. Y PRO. PUB., EXCEP. INTERNET</t>
  </si>
  <si>
    <t>5136366000   SERV. CREAT. Y DIF CONT. EXCLUS. A T. INTERNET</t>
  </si>
  <si>
    <t>5137371000   PASAJES AEREOS</t>
  </si>
  <si>
    <t>5137372000   PASAJES TERRESTRES</t>
  </si>
  <si>
    <t>5137375000   VIATICOS EN EL PAIS</t>
  </si>
  <si>
    <t>5137376000   VIÁTICOS EN EL EXTRANJERO</t>
  </si>
  <si>
    <t>5137379000   OTROS SERVICIOS DE TRASLADO Y HOSPEDAJE</t>
  </si>
  <si>
    <t>5138382000   GASTOS DE ORDEN SOCIAL Y CULTURAL</t>
  </si>
  <si>
    <t>5138383000   CONGRESOS Y CONVENCIONES</t>
  </si>
  <si>
    <t>5138385000   GASTOS  DE REPRESENTACION</t>
  </si>
  <si>
    <t>5139392000   OTROS IMPUESTOS Y DERECHOS</t>
  </si>
  <si>
    <t>5139395000   PENAS, MULTAS, ACCESORIOS Y ACTUALIZACIONES</t>
  </si>
  <si>
    <t>5139396000   OTROS GASTOS POR RESPONSABILIDADES</t>
  </si>
  <si>
    <t>5139398000   IMPUESTO DE NOMINA</t>
  </si>
  <si>
    <t>5139399000   OTROS SERVICIOS GENERALES</t>
  </si>
  <si>
    <t>5241441000   AYUDAS SOCIALES A PERSONAS</t>
  </si>
  <si>
    <t>5513258300   D.A. EDIFICIOS NO RESIDENCIALES</t>
  </si>
  <si>
    <t>5515151100   DEP. MUEBLES DE OFICINA Y ESTANTERIA</t>
  </si>
  <si>
    <t>5515151200   "DEP. MUEBLES, EXCEPTO DE OFICINA Y ESTANTERIA"</t>
  </si>
  <si>
    <t>5515151500   DEP. EQUIPO DE COMPUTO Y DE TECNOLOGIAS DE LA INFO</t>
  </si>
  <si>
    <t>5515151900   DEP. OTROS MOBILIARIOS Y EQUIPOS DE ADMINISTRACION</t>
  </si>
  <si>
    <t>5515252100   DEP. EQUIPO Y APARATOS AUDIOVISUALES</t>
  </si>
  <si>
    <t>5515252200   DEP. APARATOS DEPORTIVOS</t>
  </si>
  <si>
    <t>5515252300   DEP. CÁMARAS FOTOGRÁFICAS Y DE VIDEO</t>
  </si>
  <si>
    <t>5515252900   DEP. OTROS MOBILIARIOS Y EQUIPO EDUCACIONAL Y RECR</t>
  </si>
  <si>
    <t>5515353100   DEP. EQUIPO MEDICO Y DE LABORATORIO</t>
  </si>
  <si>
    <t>5515353200   DEP. INSTRUMENTAL MEDICO Y DE LABORATORIO</t>
  </si>
  <si>
    <t>5515454100   DEP. AUTOMOVILES Y CAMIONES</t>
  </si>
  <si>
    <t>5515656100   DEP. MAQUINARIA Y EQUIPO AGROPECUARIO</t>
  </si>
  <si>
    <t>5515656200   DEP. MAQUINARIA Y EQUIPO INDUSTRIAL</t>
  </si>
  <si>
    <t>5515656400   DEP. SIST. DE AIRE ACONDICIONADO, CALEFACCIÓN 2011</t>
  </si>
  <si>
    <t>5515656500   DEP. EQUIPOS DE COMUNICACIONES Y TELECOM.</t>
  </si>
  <si>
    <t>5515656600   "DEP. EQUIPO DE GENERACION ELECTRICA, APARATOS Y A</t>
  </si>
  <si>
    <t>5515656700   DEP. HERRAMIENTAS Y MAQUINAS-HERRAMIENTAS</t>
  </si>
  <si>
    <t>5515656900   DEP. OTROS EQUIPOS</t>
  </si>
  <si>
    <t>5515751300   "DEP. BIENES ARTISTICOS, CULTURALES Y CIENTIFICOS"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</si>
  <si>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</si>
  <si>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</si>
  <si>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</si>
  <si>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</si>
  <si>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 APORTACIONES</t>
  </si>
  <si>
    <t>APORTACIONES</t>
  </si>
  <si>
    <t>PROPIO</t>
  </si>
  <si>
    <t>3110000002  BAJA DE ACTIVO FIJO</t>
  </si>
  <si>
    <t>BAJA DE ACTIVO FIJO</t>
  </si>
  <si>
    <t>3110000003  FONDOS DE CONTINGENCIA</t>
  </si>
  <si>
    <t>3110000007  APOYOS INTERINSTITUCIONALES</t>
  </si>
  <si>
    <t>OTRAS INSTITUCIONES</t>
  </si>
  <si>
    <t>3110915000  BIENES MUEBLES E INMUEBLES</t>
  </si>
  <si>
    <t>ESTATAL</t>
  </si>
  <si>
    <t>3110916000  OBRA PÚBLICA</t>
  </si>
  <si>
    <t>3111825406  FAM.  MEDIA SUP. OBRA PÚBLICA</t>
  </si>
  <si>
    <t>FEDERAL</t>
  </si>
  <si>
    <t>3111828006  FAFEF OBRA PUBLICA</t>
  </si>
  <si>
    <t>3111835000  FEDERAL CONVENIO EJER BIENES MUEBLES E INMUEBLES</t>
  </si>
  <si>
    <t>3111924206  MUNICIPAL DEL EJERCICIO OBRA PÚBLICA</t>
  </si>
  <si>
    <t>MUNICIPAL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</si>
  <si>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</si>
  <si>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</si>
  <si>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</si>
  <si>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</si>
  <si>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</si>
  <si>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</si>
  <si>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VHP-02 PATRIMONIO GENERADO</t>
  </si>
  <si>
    <t>3210 HACIENDA PUBLICA /PATRIMONIO GENERADO</t>
  </si>
  <si>
    <t>3210000001  RESULTADO DEL EJERCICIO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</si>
  <si>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</si>
  <si>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</si>
  <si>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</si>
  <si>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</si>
  <si>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</si>
  <si>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</si>
  <si>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</si>
  <si>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</si>
  <si>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</si>
  <si>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</si>
  <si>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</si>
  <si>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</si>
  <si>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</si>
  <si>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</si>
  <si>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IV) NOTAS AL ESTADO DE FLUJO DE EFECTIVO</t>
  </si>
  <si>
    <t>EFE-01 FLUJO DE EFECTIVO</t>
  </si>
  <si>
    <t>1110 EFECTIVO Y EQUIVALENTES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</si>
  <si>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</si>
  <si>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</si>
  <si>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</si>
  <si>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</si>
  <si>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</si>
  <si>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1112102009  BBVA PAAGES PATRONATOS 196349439  CHEQUES</t>
  </si>
  <si>
    <t>1112102013  BBVA 0102368498 RECURSO FEDERAL GASTO CORRIENTE</t>
  </si>
  <si>
    <t>1112102014  BBVA01995383990 FEDERAL PAAGES</t>
  </si>
  <si>
    <t>1112102015  BBVA 0105537835 Programa ACCESS</t>
  </si>
  <si>
    <t>1112102016  BBVA 0106260594 PAAGES 2016</t>
  </si>
  <si>
    <t>1112102017  BBVA 0107157053  INADEM</t>
  </si>
  <si>
    <t>1112104001  BITAL CHEQUES (HSBC)</t>
  </si>
  <si>
    <t>1112104002  HSBC FONDO DE AHORRO</t>
  </si>
  <si>
    <t>1112104004  DERECHOS EDUCATIVOS HSBC 4028997930</t>
  </si>
  <si>
    <t>1112104005  HSBC 4028998144</t>
  </si>
  <si>
    <t>1112104011  HSBC 4054251939 INFRAESTRUCTURA REC. ESTATAL</t>
  </si>
  <si>
    <t>1112104017  HSBC PROPIO 4057424905 CHEQUES</t>
  </si>
  <si>
    <t>1112104019  HSBC 4059882233 FEDERAL NÓMINA GASTO CORRIENTE</t>
  </si>
  <si>
    <t>1112106001  DERECHOS EDUCATIVOS BANCO DEL BAJIO</t>
  </si>
  <si>
    <t>1112106002  BAJIO PROPIO 5254446 CHEQUES CLIENTE 11380730</t>
  </si>
  <si>
    <t>1112106003  BAJIO AF FAFEF 2014  119476030101  Federal</t>
  </si>
  <si>
    <t>1112106004  BAJIO 14209027 0101 ESTATAL</t>
  </si>
  <si>
    <t>1112106005  BAJIO 14298202 0101 APORTACIONES FAM FEDERAL M. SU</t>
  </si>
  <si>
    <t>1112106006  BAJIO 0155203720101 FONDO DE AHORRO</t>
  </si>
  <si>
    <t>1112106007  BAJIO 030225900009165147 SABES FAM 2016</t>
  </si>
  <si>
    <t>1112107001  DERECHOS EDUCATIVOS SANTANDER 65503304994</t>
  </si>
  <si>
    <t>1112107002  SANTANDER 65-50431462-6  NÓMINA</t>
  </si>
  <si>
    <t>1112107003  SANTANDER  PROPIO 65-50445089-5 CHEQUES</t>
  </si>
  <si>
    <t>EFE-02 ADQ. BIENES MUEBLES E INMUEBLES</t>
  </si>
  <si>
    <t>% SUB</t>
  </si>
  <si>
    <t>1241151100   MUEBLES DE OFICINA Y ESTANTERÍA 2011</t>
  </si>
  <si>
    <t>1241151101   MUEBLES DE OFICINA Y ESTANTERÍA 2010</t>
  </si>
  <si>
    <t>1241251200   MUEBLES, EXCEPTO DE OFICINA Y ESTANTERÍA 2011</t>
  </si>
  <si>
    <t>1241351500   EQ. DE CÓMP. Y DE TECNOLOGÍAS DE LA INFORMACI 2011</t>
  </si>
  <si>
    <t>1241351501   EQ. DE CÓMP. Y DE TECNOLOGÍAS DE LA INFORMACI 2010</t>
  </si>
  <si>
    <t>1241951900   OTROS MOBILIARIOS Y EQUIPOS DE ADMINISTRACIÓN 2011</t>
  </si>
  <si>
    <t>1241951901   OTROS MOBILIARIOS Y EQUIPOS DE ADMINISTRACIÓN 2010</t>
  </si>
  <si>
    <t>1242152100   EQUIPO Y APARATOS AUDIOVISUALES 2011</t>
  </si>
  <si>
    <t>1242252200   APARATOS DEPORTIVOS 2011</t>
  </si>
  <si>
    <t>1242352300   CÁMARAS FOTOGRÁFICAS Y DE VIDEO 2011</t>
  </si>
  <si>
    <t>1242952900   OTRO MOB. Y EQUIPO EDUCACIONAL Y RECREATIVO 2011</t>
  </si>
  <si>
    <t>1242952901   OTRO MOB. Y EQUIPO EDUCACIONAL Y RECREATIVO 2010</t>
  </si>
  <si>
    <t>1243153100   EQUIPO MÉDICO Y DE LABORATORIO 2011</t>
  </si>
  <si>
    <t>1243153101   EQUIPO MÉDICO Y DE LABORATORIO 2010</t>
  </si>
  <si>
    <t>1243253200   INSTRUMENTAL MÉDICO Y DE LABORATORIO 2011</t>
  </si>
  <si>
    <t>1243253201   INSTRUMENTAL MÉDICO Y DE LABORATORIO 2010</t>
  </si>
  <si>
    <t>1244154100   AUTOMÓVILES Y CAMIONES 2011</t>
  </si>
  <si>
    <t>1244154101   AUTOMÓVILES Y CAMIONES 2010</t>
  </si>
  <si>
    <t>1246256200   MAQUINARIA Y EQUIPO INDUSTRIAL 2011</t>
  </si>
  <si>
    <t>1246256201   MAQUINARIA Y EQUIPO INDUSTRIAL 2010</t>
  </si>
  <si>
    <t>1246456400   SISTEMA DE AIRE ACONDICIONADO, CALEFACCION 2011</t>
  </si>
  <si>
    <t>1246556500   EQUIPO DE COMUNICACIÓN Y TELECOMUNICACIÓN 2011</t>
  </si>
  <si>
    <t>1246556501   EQUIPO DE COMUNICACIÓN Y TELECOMUNICACIÓN 2010</t>
  </si>
  <si>
    <t>1246656600   EQ. DE GENER. ELÉCTRICA, APARATOS Y ACCES 2011</t>
  </si>
  <si>
    <t>1246656601   EQ. DE GENER. ELÉCTRICA, APARATOS Y ACCES 2010</t>
  </si>
  <si>
    <t>1246756700   HERRAMIENTAS Y MÁQUINAS-HERRAMIENTA 2011</t>
  </si>
  <si>
    <t>1246756701   HERRAMIENTAS Y MÁQUINAS-HERRAMIENTA 2010</t>
  </si>
  <si>
    <t>1246956900   OTROS EQUIPOS 2011</t>
  </si>
  <si>
    <t>1246956901   OTROS EQUIPOS 2010</t>
  </si>
  <si>
    <t>1247151300   BIENES ARTÍSTICOS, CULTURALES Y CIENTÍFICOS 2011</t>
  </si>
  <si>
    <t>1247151301   BIENES ARTÍSTICOS, CULTURALES Y CIENTÍFICOS 2010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</si>
  <si>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</si>
  <si>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</si>
  <si>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</si>
  <si>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Noviembre  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</si>
  <si>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</si>
  <si>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</si>
  <si>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</si>
  <si>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</si>
  <si>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</si>
  <si>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</si>
  <si>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</si>
  <si>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</si>
  <si>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</si>
  <si>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</si>
  <si>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</si>
  <si>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</si>
  <si>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</si>
  <si>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</si>
  <si>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</si>
  <si>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</si>
  <si>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</si>
  <si>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</si>
  <si>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</si>
  <si>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</si>
  <si>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</si>
  <si>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</si>
  <si>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</si>
  <si>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</si>
  <si>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</si>
  <si>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</si>
  <si>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</si>
  <si>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</si>
  <si>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</si>
  <si>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</si>
  <si>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</si>
  <si>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</si>
  <si>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</si>
  <si>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</si>
  <si>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</si>
  <si>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</si>
  <si>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</si>
  <si>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</si>
  <si>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</si>
  <si>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</si>
  <si>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</si>
  <si>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</si>
  <si>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</si>
  <si>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</si>
  <si>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</si>
  <si>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7110000143  "CABECERA MUNICIPAL, SAN FELIPE"</t>
  </si>
  <si>
    <t>7110000201  "SAN LUIS DE LA PAZ, ESTACION DE LOURDES"</t>
  </si>
  <si>
    <t>7110000216  PITAYO, VALLE DE SANTIAGO</t>
  </si>
  <si>
    <t>7110000218  SAN JAVIER, SILAO</t>
  </si>
  <si>
    <t>7110000220  ZAPOTE DE PERALTA, IRAPUATO</t>
  </si>
  <si>
    <t>7110000221  TOMELOPEZ, IRAPUATO</t>
  </si>
  <si>
    <t>7110000222  SERRANO, IRAPUATO</t>
  </si>
  <si>
    <t>7110000223  SAN ANTONIO TEXAS, GUANAJUATO</t>
  </si>
  <si>
    <t>7110000227  CHICHIMECAS, SAN LUIS DE LA PAZ</t>
  </si>
  <si>
    <t>7110000230  SAN ANDRÉS DEL CUBO, SAN FELIPE</t>
  </si>
  <si>
    <t>7110000231  LOS RODRÍGUEZ, SAN MIGUEL DE ALLENDE</t>
  </si>
  <si>
    <t>7110000232  LA VENTA, DOLORES HIDALGO</t>
  </si>
  <si>
    <t>7110000233  CORRAL DE PIEDRAS, SAN MIGUEL DE ALLENDE</t>
  </si>
  <si>
    <t>7110000235  ALAMOS DE MARTÍNEZ, VICTORIA</t>
  </si>
  <si>
    <t>7110000236  LOS ANGELES, SAN LUIS DE LA PAZ</t>
  </si>
  <si>
    <t>7110000237  CABAÑA DEL REY, SAN DIEGO DE LA UNIÓN</t>
  </si>
  <si>
    <t>7110000238  SAN CAYETANO, SAN LUIS DE LA PAZ</t>
  </si>
  <si>
    <t>7110000239  FRACCIÓN DE LOURDES, SAN LUIS DE LA PAZ</t>
  </si>
  <si>
    <t>7110000240  LEON II, LEÓN</t>
  </si>
  <si>
    <t>7110000241  JARDINES DE ECHEVESTE, LEÓN</t>
  </si>
  <si>
    <t>7110000242  ARBOLEDAS DE LOS LÓPEZ, LEÓN</t>
  </si>
  <si>
    <t>7110000243  SAN IGNACIO DE HIDALGO, SAN FRANCISCO DEL RINCÓN</t>
  </si>
  <si>
    <t>7110000244  TREJO, SILAO</t>
  </si>
  <si>
    <t>7110000245  MENORES, SILAO</t>
  </si>
  <si>
    <t>7110000246  EL PUESTO, CELAYA</t>
  </si>
  <si>
    <t>7110000247  TENERÍA DEL SANTUARIO, CELAYA</t>
  </si>
  <si>
    <t>7110000248  TAVERA, JUVENTINO ROSAS</t>
  </si>
  <si>
    <t>7110000249  ROQUE, CELAYA</t>
  </si>
  <si>
    <t>7110000250  RINCÓN DE CENTENO, JUVENTINO ROSAS</t>
  </si>
  <si>
    <t>7110000251  COLONIA EL BOSQUE, CELAYA</t>
  </si>
  <si>
    <t>7110000252  SAN MIGUEL OCTOPAN, CELAYA</t>
  </si>
  <si>
    <t>7110000253  LA SOLEDAD, IRAPUATO</t>
  </si>
  <si>
    <t>7110000254  CONGREGACIÓN DE CÁRDENAS, SALAMANCA</t>
  </si>
  <si>
    <t>7110000255  NORIA DE MOSQUEDA, VALLE DE SANTIAGO</t>
  </si>
  <si>
    <t>7110000256  EL TULE, ABASOLO</t>
  </si>
  <si>
    <t>7110000257  EL SALVADOR, SALVATIERRA</t>
  </si>
  <si>
    <t>7110000258  MANRÍQUEZ, SALVATIERRA</t>
  </si>
  <si>
    <t>7110000259  PUENTECILLAS, GTO.</t>
  </si>
  <si>
    <t>7110000262  PATRONATOS NO IDENTIFICADOS</t>
  </si>
  <si>
    <t>7110000263  DONATIVOS EN BIENES Y SERVICIOS</t>
  </si>
  <si>
    <t>7120000001  CARGOS AL ALUMNO</t>
  </si>
  <si>
    <t>7120000008  ROMITA MONTE DE HOYOS</t>
  </si>
  <si>
    <t>7120000042  SAN PEDRO ALMOLOYAN SAN FELIPE</t>
  </si>
  <si>
    <t>7120000087  CIENEGUILLA VICTORIA DE GUANAJUATO</t>
  </si>
  <si>
    <t>7120000104  "CHUPICUARO, ACAMBARO"</t>
  </si>
  <si>
    <t>7120000106  "RIO LAJA, DOLORES HIDALGO"</t>
  </si>
  <si>
    <t>7120000110  "CIENEGUITA, DOLORES HIDALGO"</t>
  </si>
  <si>
    <t>7120000114  "SAN FELIPE, FÁBRICA DE MELCHOR"</t>
  </si>
  <si>
    <t>7120000141  "SANTA ROSA, SAN FELIPE"</t>
  </si>
  <si>
    <t>7120000142  "CABECERA MUNICIPAL, SAN FELIPE"</t>
  </si>
  <si>
    <t>7120000200  "SAN LUIS DE LA PAZ, ESTACION DE LOURDES"</t>
  </si>
  <si>
    <t>7120000216  PITAYO, VALLE DE SANTIAGO</t>
  </si>
  <si>
    <t>7120000218  SAN JAVIER, SILAO</t>
  </si>
  <si>
    <t>7120000220  ZAPOTE DE PERALTA, IRAPUATO</t>
  </si>
  <si>
    <t>7120000221  TOMELOPEZ, IRAPUATO</t>
  </si>
  <si>
    <t>7120000222  SERRANO, IRAPUATO</t>
  </si>
  <si>
    <t>7120000223  SAN ANTONIO TEXAS, GUANAJUATO</t>
  </si>
  <si>
    <t>7120000227  CHICHIMECAS, SAN LUIS DE LA PAZ</t>
  </si>
  <si>
    <t>7120000230  SAN ANDRÉS DEL CUBO, SAN FELIPE</t>
  </si>
  <si>
    <t>7120000231  LOS RODRÍGUEZ, SAN MIGUEL DE ALLENDE</t>
  </si>
  <si>
    <t>7120000232  LA VENTA, DOLORES HIDALGO</t>
  </si>
  <si>
    <t>7120000233  CORRAL DE PIEDRAS, SAN MIGUEL DE ALLENDE</t>
  </si>
  <si>
    <t>7120000235  ALAMOS DE MARTÍNEZ, VICTORIA</t>
  </si>
  <si>
    <t>7120000236  LOS ANGELES, SAN LUIS DE LA PAZ</t>
  </si>
  <si>
    <t>7120000237  CABAÑA DEL REY, SAN DIEGO DE LA UNIÓN</t>
  </si>
  <si>
    <t>7120000238  SAN CAYETANO, SAN LUIS DE LA PAZ</t>
  </si>
  <si>
    <t>7120000239  FRACCIÓN DE LOURDES, SAN LUIS DE LA PAZ</t>
  </si>
  <si>
    <t>7120000240  LEON II, LEÓN</t>
  </si>
  <si>
    <t>7120000241  JARDINES DE ECHEVESTE, LEÓN</t>
  </si>
  <si>
    <t>7120000242  ARBOLEDAS DE LOS LÓPEZ, LEÓN</t>
  </si>
  <si>
    <t>7120000243  SAN IGNACIO DE HIDALGO, SAN FRANCISCO DEL RINCÓN</t>
  </si>
  <si>
    <t>7120000244  TREJO, SILAO</t>
  </si>
  <si>
    <t>7120000245  MENORES, SILAO</t>
  </si>
  <si>
    <t>7120000246  EL PUESTO, CELAYA</t>
  </si>
  <si>
    <t>7120000247  TENERÍA DEL SANTUARIO, CELAYA</t>
  </si>
  <si>
    <t>7120000248  TAVERA, JUVENTINO ROSAS</t>
  </si>
  <si>
    <t>7120000249  ROQUE, CELAYA</t>
  </si>
  <si>
    <t>7120000250  RINCÓN DE CENTENO, JUVENTINO ROSAS</t>
  </si>
  <si>
    <t>7120000251  COLONIA EL BOSQUE, CELAYA</t>
  </si>
  <si>
    <t>7120000252  SAN MIGUEL OCTOPAN, CELAYA</t>
  </si>
  <si>
    <t>7120000253  LA SOLEDAD, IRAPUATO</t>
  </si>
  <si>
    <t>7120000254  CONGREGACIÓN DE CÁRDENAS, SALAMANCA</t>
  </si>
  <si>
    <t>7120000255  NORIA DE MOSQUEDA, VALLE DE SANTIAGO</t>
  </si>
  <si>
    <t>7120000256  EL TULE, ABASOLO</t>
  </si>
  <si>
    <t>7120000257  EL SALVADOR, SALVATIERRA</t>
  </si>
  <si>
    <t>7120000258  MANRÍQUEZ, SALVATIERRA</t>
  </si>
  <si>
    <t>7120000259  PUENTECILLAS, GTO.</t>
  </si>
  <si>
    <t>7120000262  PATRONATOS NO IDENTIFICADOS</t>
  </si>
  <si>
    <t>7120000263  BIENES Y SERVICIOS DONADOS</t>
  </si>
  <si>
    <t>0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</si>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</sst>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165" fontId="5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6" fontId="3" fillId="2" borderId="2" xfId="1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164" fontId="2" fillId="3" borderId="5" xfId="0" applyNumberFormat="1" applyFont="1" applyFill="1" applyBorder="1"/>
    <xf numFmtId="43" fontId="3" fillId="2" borderId="2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49" fontId="3" fillId="3" borderId="4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3" borderId="5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4" fontId="2" fillId="3" borderId="3" xfId="0" applyNumberFormat="1" applyFont="1" applyFill="1" applyBorder="1"/>
    <xf numFmtId="0" fontId="0" fillId="0" borderId="4" xfId="0" applyBorder="1"/>
    <xf numFmtId="0" fontId="0" fillId="0" borderId="5" xfId="0" applyBorder="1"/>
    <xf numFmtId="165" fontId="2" fillId="3" borderId="5" xfId="0" applyNumberFormat="1" applyFont="1" applyFill="1" applyBorder="1"/>
    <xf numFmtId="0" fontId="2" fillId="2" borderId="2" xfId="0" applyFont="1" applyFill="1" applyBorder="1"/>
    <xf numFmtId="165" fontId="2" fillId="3" borderId="0" xfId="0" applyNumberFormat="1" applyFont="1" applyFill="1"/>
    <xf numFmtId="0" fontId="10" fillId="2" borderId="3" xfId="3" applyFont="1" applyFill="1" applyBorder="1" applyAlignment="1">
      <alignment horizontal="left" vertical="center" wrapText="1"/>
    </xf>
    <xf numFmtId="4" fontId="10" fillId="2" borderId="3" xfId="4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165" fontId="3" fillId="2" borderId="2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wrapText="1"/>
    </xf>
    <xf numFmtId="43" fontId="2" fillId="0" borderId="4" xfId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3" applyFont="1" applyFill="1" applyBorder="1" applyAlignment="1">
      <alignment horizontal="left" vertical="center" wrapText="1"/>
    </xf>
    <xf numFmtId="4" fontId="10" fillId="2" borderId="2" xfId="4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vertical="center"/>
    </xf>
    <xf numFmtId="9" fontId="2" fillId="3" borderId="4" xfId="2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wrapText="1"/>
    </xf>
    <xf numFmtId="9" fontId="2" fillId="3" borderId="4" xfId="2" applyFont="1" applyFill="1" applyBorder="1"/>
    <xf numFmtId="9" fontId="3" fillId="2" borderId="2" xfId="2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165" fontId="5" fillId="3" borderId="7" xfId="0" applyNumberFormat="1" applyFont="1" applyFill="1" applyBorder="1"/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0" fillId="2" borderId="2" xfId="3" applyFont="1" applyFill="1" applyBorder="1" applyAlignment="1">
      <alignment horizontal="center" vertical="center" wrapText="1"/>
    </xf>
    <xf numFmtId="165" fontId="5" fillId="3" borderId="5" xfId="0" applyNumberFormat="1" applyFont="1" applyFill="1" applyBorder="1"/>
    <xf numFmtId="9" fontId="5" fillId="3" borderId="4" xfId="2" applyFont="1" applyFill="1" applyBorder="1"/>
    <xf numFmtId="165" fontId="5" fillId="3" borderId="9" xfId="0" applyNumberFormat="1" applyFont="1" applyFill="1" applyBorder="1"/>
    <xf numFmtId="165" fontId="3" fillId="2" borderId="2" xfId="1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/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6" fontId="15" fillId="0" borderId="2" xfId="1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" fontId="2" fillId="3" borderId="0" xfId="0" applyNumberFormat="1" applyFont="1" applyFill="1"/>
    <xf numFmtId="166" fontId="14" fillId="2" borderId="2" xfId="1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vertical="top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166" fontId="14" fillId="2" borderId="2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6" fontId="14" fillId="0" borderId="2" xfId="1" applyNumberFormat="1" applyFont="1" applyBorder="1" applyAlignment="1">
      <alignment horizontal="center" vertical="center"/>
    </xf>
    <xf numFmtId="166" fontId="16" fillId="0" borderId="2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166" fontId="16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/>
    <xf numFmtId="0" fontId="18" fillId="0" borderId="0" xfId="0" applyFont="1" applyFill="1"/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66" fontId="2" fillId="3" borderId="0" xfId="0" applyNumberFormat="1" applyFont="1" applyFill="1"/>
    <xf numFmtId="166" fontId="2" fillId="0" borderId="2" xfId="0" applyNumberFormat="1" applyFont="1" applyBorder="1"/>
    <xf numFmtId="0" fontId="2" fillId="3" borderId="15" xfId="0" applyFont="1" applyFill="1" applyBorder="1" applyAlignment="1"/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0" fontId="19" fillId="3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12.%20DICIEMBRE\Estados%20Fros%20y%20Pptales%202016%20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>
        <row r="42">
          <cell r="I42">
            <v>26649992.359999999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>
        <row r="28">
          <cell r="H28">
            <v>872046658.75999999</v>
          </cell>
        </row>
      </sheetData>
      <sheetData sheetId="12">
        <row r="30">
          <cell r="H30">
            <v>856249839.95000005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9"/>
  <sheetViews>
    <sheetView showGridLines="0" tabSelected="1" view="pageBreakPreview" zoomScale="80" zoomScaleNormal="100" zoomScaleSheetLayoutView="80" workbookViewId="0">
      <selection activeCell="C41" sqref="C41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8.42578125" style="2" bestFit="1" customWidth="1"/>
    <col min="8" max="10" width="11.42578125" style="2"/>
    <col min="11" max="11" width="21.42578125" style="2" customWidth="1"/>
    <col min="12" max="12" width="13.5703125" style="2" customWidth="1"/>
    <col min="13" max="16384" width="11.42578125" style="2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" customHeight="1">
      <c r="B4" s="4"/>
      <c r="C4" s="5"/>
      <c r="D4" s="6"/>
      <c r="E4" s="6"/>
      <c r="F4" s="6"/>
    </row>
    <row r="5" spans="1:12" ht="11.25" customHeight="1">
      <c r="H5" s="7" t="str">
        <f>+[1]PC!C6</f>
        <v>SISTEMA AVANZADO DE BACHILLERATO Y EDUCACION SUPERIOR EN EL ESTADO DE GUANAJUATO</v>
      </c>
      <c r="I5" s="7"/>
      <c r="J5" s="7"/>
      <c r="K5" s="7"/>
      <c r="L5" s="7"/>
    </row>
    <row r="6" spans="1:12" ht="12" customHeight="1">
      <c r="B6" s="8"/>
      <c r="C6" s="9"/>
      <c r="D6" s="10"/>
      <c r="E6" s="11"/>
      <c r="F6" s="12"/>
      <c r="G6" s="8" t="s">
        <v>2</v>
      </c>
      <c r="H6" s="13"/>
      <c r="I6" s="13"/>
      <c r="J6" s="13"/>
      <c r="K6" s="13"/>
      <c r="L6" s="13"/>
    </row>
    <row r="8" spans="1:12" ht="22.5" customHeight="1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" customHeight="1">
      <c r="B9" s="15"/>
      <c r="C9" s="9"/>
      <c r="D9" s="10"/>
      <c r="E9" s="11"/>
      <c r="F9" s="12"/>
    </row>
    <row r="10" spans="1:12" ht="12" customHeight="1">
      <c r="B10" s="16" t="s">
        <v>4</v>
      </c>
      <c r="C10" s="17"/>
      <c r="D10" s="6"/>
      <c r="E10" s="6"/>
      <c r="F10" s="6"/>
    </row>
    <row r="11" spans="1:12" ht="12" customHeight="1">
      <c r="B11" s="18"/>
      <c r="C11" s="5"/>
      <c r="D11" s="6"/>
      <c r="E11" s="6"/>
      <c r="F11" s="6"/>
    </row>
    <row r="12" spans="1:12" ht="12" customHeight="1">
      <c r="B12" s="19" t="s">
        <v>5</v>
      </c>
      <c r="C12" s="5"/>
      <c r="D12" s="6"/>
      <c r="E12" s="6"/>
      <c r="F12" s="6"/>
    </row>
    <row r="13" spans="1:12" ht="12" customHeight="1">
      <c r="C13" s="5"/>
    </row>
    <row r="14" spans="1:12" ht="12" customHeight="1">
      <c r="B14" s="20" t="s">
        <v>6</v>
      </c>
      <c r="C14" s="11"/>
      <c r="D14" s="11"/>
      <c r="E14" s="11"/>
    </row>
    <row r="15" spans="1:12" ht="12" customHeight="1">
      <c r="B15" s="21"/>
      <c r="C15" s="11"/>
      <c r="D15" s="11"/>
      <c r="E15" s="11"/>
    </row>
    <row r="16" spans="1:12" ht="12" customHeight="1">
      <c r="B16" s="22" t="s">
        <v>7</v>
      </c>
      <c r="C16" s="23" t="s">
        <v>8</v>
      </c>
      <c r="D16" s="23" t="s">
        <v>9</v>
      </c>
      <c r="E16" s="23" t="s">
        <v>10</v>
      </c>
    </row>
    <row r="17" spans="2:5" ht="12" customHeight="1">
      <c r="B17" s="24" t="s">
        <v>11</v>
      </c>
      <c r="C17" s="25"/>
      <c r="D17" s="25"/>
      <c r="E17" s="25">
        <v>0</v>
      </c>
    </row>
    <row r="18" spans="2:5" ht="12" customHeight="1">
      <c r="B18" s="26"/>
      <c r="C18" s="27"/>
      <c r="D18" s="27">
        <v>0</v>
      </c>
      <c r="E18" s="27">
        <v>0</v>
      </c>
    </row>
    <row r="19" spans="2:5" ht="12" customHeight="1">
      <c r="B19" s="26" t="s">
        <v>12</v>
      </c>
      <c r="C19" s="27"/>
      <c r="D19" s="27"/>
      <c r="E19" s="27">
        <v>0</v>
      </c>
    </row>
    <row r="20" spans="2:5" ht="12" customHeight="1">
      <c r="B20" s="28" t="s">
        <v>13</v>
      </c>
      <c r="C20" s="29">
        <v>2962391.37</v>
      </c>
      <c r="D20" s="27" t="s">
        <v>14</v>
      </c>
      <c r="E20" s="27"/>
    </row>
    <row r="21" spans="2:5" ht="12" customHeight="1">
      <c r="B21" s="28" t="s">
        <v>15</v>
      </c>
      <c r="C21" s="29">
        <v>396644.55</v>
      </c>
      <c r="D21" s="27" t="s">
        <v>16</v>
      </c>
      <c r="E21" s="27"/>
    </row>
    <row r="22" spans="2:5" ht="12" customHeight="1">
      <c r="B22" s="26"/>
      <c r="C22" s="29"/>
      <c r="D22" s="27">
        <v>0</v>
      </c>
      <c r="E22" s="27">
        <v>0</v>
      </c>
    </row>
    <row r="23" spans="2:5" ht="12" customHeight="1">
      <c r="B23" s="26" t="s">
        <v>17</v>
      </c>
      <c r="C23" s="29"/>
      <c r="D23" s="27"/>
      <c r="E23" s="27"/>
    </row>
    <row r="24" spans="2:5" ht="12" customHeight="1">
      <c r="B24" s="28" t="s">
        <v>18</v>
      </c>
      <c r="C24" s="29">
        <v>434453.71</v>
      </c>
      <c r="D24" s="27" t="s">
        <v>16</v>
      </c>
      <c r="E24" s="27"/>
    </row>
    <row r="25" spans="2:5" ht="12" customHeight="1">
      <c r="B25" s="30"/>
      <c r="C25" s="29"/>
      <c r="D25" s="31">
        <v>0</v>
      </c>
      <c r="E25" s="31">
        <v>0</v>
      </c>
    </row>
    <row r="26" spans="2:5" ht="12" customHeight="1">
      <c r="B26" s="21"/>
      <c r="C26" s="32">
        <f>SUM(C17:C25)</f>
        <v>3793489.63</v>
      </c>
      <c r="D26" s="23"/>
      <c r="E26" s="23">
        <f>SUM(E17:E25)</f>
        <v>0</v>
      </c>
    </row>
    <row r="27" spans="2:5" ht="12" customHeight="1">
      <c r="B27" s="21"/>
      <c r="C27" s="11"/>
      <c r="D27" s="11"/>
      <c r="E27" s="11"/>
    </row>
    <row r="28" spans="2:5" ht="12" customHeight="1">
      <c r="B28" s="21"/>
      <c r="C28" s="11"/>
      <c r="D28" s="11"/>
      <c r="E28" s="11"/>
    </row>
    <row r="29" spans="2:5" ht="12" customHeight="1">
      <c r="B29" s="21"/>
      <c r="C29" s="11"/>
      <c r="D29" s="11"/>
      <c r="E29" s="11"/>
    </row>
    <row r="30" spans="2:5" ht="12" customHeight="1">
      <c r="B30" s="20" t="s">
        <v>19</v>
      </c>
      <c r="C30" s="33"/>
      <c r="D30" s="11"/>
      <c r="E30" s="11"/>
    </row>
    <row r="32" spans="2:5" ht="12" customHeight="1">
      <c r="B32" s="22" t="s">
        <v>20</v>
      </c>
      <c r="C32" s="23" t="s">
        <v>8</v>
      </c>
      <c r="D32" s="23" t="s">
        <v>21</v>
      </c>
      <c r="E32" s="23" t="s">
        <v>22</v>
      </c>
    </row>
    <row r="33" spans="2:6" ht="12" customHeight="1">
      <c r="B33" s="26" t="s">
        <v>23</v>
      </c>
      <c r="C33" s="34"/>
      <c r="D33" s="34"/>
      <c r="E33" s="35"/>
    </row>
    <row r="34" spans="2:6" ht="12" customHeight="1">
      <c r="B34" s="26" t="s">
        <v>24</v>
      </c>
      <c r="C34" s="35">
        <v>13124371.93</v>
      </c>
      <c r="D34" s="34">
        <v>0</v>
      </c>
      <c r="E34" s="35">
        <v>0</v>
      </c>
    </row>
    <row r="35" spans="2:6" ht="12" customHeight="1">
      <c r="B35" s="26" t="s">
        <v>25</v>
      </c>
      <c r="C35" s="34"/>
      <c r="D35" s="34"/>
      <c r="E35" s="34"/>
    </row>
    <row r="36" spans="2:6" ht="12" customHeight="1">
      <c r="B36" s="26"/>
      <c r="C36" s="34"/>
      <c r="D36" s="34"/>
      <c r="E36" s="34"/>
    </row>
    <row r="37" spans="2:6" ht="12" customHeight="1">
      <c r="B37" s="30"/>
      <c r="C37" s="36"/>
      <c r="D37" s="36"/>
      <c r="E37" s="36"/>
    </row>
    <row r="38" spans="2:6" ht="12" customHeight="1">
      <c r="C38" s="37">
        <f>SUM(C33:C37)</f>
        <v>13124371.93</v>
      </c>
      <c r="D38" s="23">
        <f>SUM(D33:D37)</f>
        <v>0</v>
      </c>
      <c r="E38" s="23">
        <f>SUM(E33:E37)</f>
        <v>0</v>
      </c>
    </row>
    <row r="39" spans="2:6" ht="12" customHeight="1">
      <c r="C39" s="38"/>
      <c r="D39" s="38"/>
      <c r="E39" s="38"/>
    </row>
    <row r="40" spans="2:6" ht="12" customHeight="1"/>
    <row r="41" spans="2:6" ht="12" customHeight="1">
      <c r="B41" s="22" t="s">
        <v>26</v>
      </c>
      <c r="C41" s="23" t="s">
        <v>8</v>
      </c>
      <c r="D41" s="23" t="s">
        <v>27</v>
      </c>
      <c r="E41" s="23" t="s">
        <v>28</v>
      </c>
      <c r="F41" s="23" t="s">
        <v>29</v>
      </c>
    </row>
    <row r="42" spans="2:6" ht="12" customHeight="1">
      <c r="B42" s="26" t="s">
        <v>30</v>
      </c>
      <c r="C42" s="34"/>
      <c r="D42" s="34"/>
      <c r="E42" s="34"/>
      <c r="F42" s="34"/>
    </row>
    <row r="43" spans="2:6" ht="12" customHeight="1">
      <c r="B43" s="28" t="s">
        <v>31</v>
      </c>
      <c r="C43" s="35">
        <v>0</v>
      </c>
      <c r="D43" s="35">
        <f>+C43</f>
        <v>0</v>
      </c>
      <c r="E43" s="35"/>
      <c r="F43" s="35"/>
    </row>
    <row r="44" spans="2:6" ht="12" customHeight="1">
      <c r="B44" s="28" t="s">
        <v>32</v>
      </c>
      <c r="C44" s="35">
        <v>148506.22</v>
      </c>
      <c r="D44" s="35">
        <f t="shared" ref="D44:D52" si="0">+C44</f>
        <v>148506.22</v>
      </c>
      <c r="E44" s="35"/>
      <c r="F44" s="35"/>
    </row>
    <row r="45" spans="2:6" ht="12" customHeight="1">
      <c r="B45" s="28" t="s">
        <v>33</v>
      </c>
      <c r="C45" s="35">
        <v>8871.01</v>
      </c>
      <c r="D45" s="35">
        <f t="shared" si="0"/>
        <v>8871.01</v>
      </c>
      <c r="E45" s="35"/>
      <c r="F45" s="35"/>
    </row>
    <row r="46" spans="2:6" ht="12" customHeight="1">
      <c r="B46" s="28" t="s">
        <v>34</v>
      </c>
      <c r="C46" s="35">
        <v>340827.13</v>
      </c>
      <c r="D46" s="35">
        <f>+C46-F46</f>
        <v>40102.070000000007</v>
      </c>
      <c r="E46" s="35"/>
      <c r="F46" s="35">
        <v>300725.06</v>
      </c>
    </row>
    <row r="47" spans="2:6" ht="12" customHeight="1">
      <c r="B47" s="26" t="s">
        <v>35</v>
      </c>
      <c r="C47" s="35"/>
      <c r="D47" s="35"/>
      <c r="E47" s="35"/>
      <c r="F47" s="35"/>
    </row>
    <row r="48" spans="2:6" ht="12" customHeight="1">
      <c r="B48" s="28" t="s">
        <v>36</v>
      </c>
      <c r="C48" s="35">
        <v>0</v>
      </c>
      <c r="D48" s="35">
        <f t="shared" si="0"/>
        <v>0</v>
      </c>
      <c r="E48" s="35"/>
      <c r="F48" s="35"/>
    </row>
    <row r="49" spans="2:6" ht="12" customHeight="1">
      <c r="B49" s="26" t="s">
        <v>37</v>
      </c>
      <c r="C49" s="35"/>
      <c r="D49" s="35"/>
      <c r="E49" s="35"/>
      <c r="F49" s="35"/>
    </row>
    <row r="50" spans="2:6" ht="12" customHeight="1">
      <c r="B50" s="28" t="s">
        <v>38</v>
      </c>
      <c r="C50" s="35">
        <v>0</v>
      </c>
      <c r="D50" s="35">
        <f t="shared" si="0"/>
        <v>0</v>
      </c>
      <c r="E50" s="35"/>
      <c r="F50" s="35"/>
    </row>
    <row r="51" spans="2:6" ht="12" customHeight="1">
      <c r="B51" s="26" t="s">
        <v>39</v>
      </c>
      <c r="C51" s="35"/>
      <c r="D51" s="35"/>
      <c r="E51" s="35"/>
      <c r="F51" s="35"/>
    </row>
    <row r="52" spans="2:6" ht="12" customHeight="1">
      <c r="B52" s="28" t="s">
        <v>40</v>
      </c>
      <c r="C52" s="35">
        <v>10584972</v>
      </c>
      <c r="D52" s="35">
        <f t="shared" si="0"/>
        <v>10584972</v>
      </c>
      <c r="E52" s="35"/>
      <c r="F52" s="35"/>
    </row>
    <row r="53" spans="2:6" ht="12" customHeight="1">
      <c r="B53" s="30"/>
      <c r="C53" s="36"/>
      <c r="D53" s="36"/>
      <c r="E53" s="36"/>
      <c r="F53" s="36"/>
    </row>
    <row r="54" spans="2:6" ht="12" customHeight="1">
      <c r="C54" s="32">
        <f>SUM(C41:C53)</f>
        <v>11083176.359999999</v>
      </c>
      <c r="D54" s="32">
        <f>SUM(D42:D53)</f>
        <v>10782451.300000001</v>
      </c>
      <c r="E54" s="32">
        <f>SUM(E41:E53)</f>
        <v>0</v>
      </c>
      <c r="F54" s="32">
        <f>SUM(F41:F53)</f>
        <v>300725.06</v>
      </c>
    </row>
    <row r="55" spans="2:6" ht="12" customHeight="1"/>
    <row r="56" spans="2:6" ht="12" customHeight="1"/>
    <row r="57" spans="2:6" ht="12" customHeight="1"/>
    <row r="58" spans="2:6" ht="12" customHeight="1">
      <c r="B58" s="20" t="s">
        <v>41</v>
      </c>
    </row>
    <row r="59" spans="2:6" ht="12.75" customHeight="1">
      <c r="B59" s="39"/>
    </row>
    <row r="60" spans="2:6">
      <c r="B60" s="22" t="s">
        <v>42</v>
      </c>
      <c r="C60" s="23" t="s">
        <v>8</v>
      </c>
      <c r="D60" s="23" t="s">
        <v>43</v>
      </c>
    </row>
    <row r="61" spans="2:6">
      <c r="B61" s="24" t="s">
        <v>44</v>
      </c>
      <c r="C61" s="25"/>
      <c r="D61" s="25">
        <v>0</v>
      </c>
    </row>
    <row r="62" spans="2:6">
      <c r="B62" s="40" t="s">
        <v>45</v>
      </c>
      <c r="C62" s="27"/>
      <c r="D62" s="27">
        <v>0</v>
      </c>
    </row>
    <row r="63" spans="2:6">
      <c r="B63" s="26" t="s">
        <v>46</v>
      </c>
      <c r="C63" s="27"/>
      <c r="D63" s="27"/>
    </row>
    <row r="64" spans="2:6">
      <c r="B64" s="30"/>
      <c r="C64" s="31"/>
      <c r="D64" s="31">
        <v>0</v>
      </c>
    </row>
    <row r="65" spans="2:7">
      <c r="B65" s="41"/>
      <c r="C65" s="23">
        <f>SUM(C60:C64)</f>
        <v>0</v>
      </c>
      <c r="D65" s="23"/>
    </row>
    <row r="66" spans="2:7">
      <c r="B66" s="41"/>
      <c r="C66" s="42"/>
      <c r="D66" s="42"/>
    </row>
    <row r="67" spans="2:7" ht="12" customHeight="1">
      <c r="B67" s="41"/>
      <c r="C67" s="42"/>
      <c r="D67" s="42"/>
    </row>
    <row r="68" spans="2:7" ht="14.25" customHeight="1"/>
    <row r="69" spans="2:7">
      <c r="B69" s="20" t="s">
        <v>47</v>
      </c>
    </row>
    <row r="70" spans="2:7">
      <c r="B70" s="39"/>
    </row>
    <row r="71" spans="2:7">
      <c r="B71" s="22" t="s">
        <v>48</v>
      </c>
      <c r="C71" s="23" t="s">
        <v>8</v>
      </c>
      <c r="D71" s="23" t="s">
        <v>9</v>
      </c>
      <c r="E71" s="23" t="s">
        <v>49</v>
      </c>
      <c r="F71" s="43" t="s">
        <v>50</v>
      </c>
      <c r="G71" s="23" t="s">
        <v>51</v>
      </c>
    </row>
    <row r="72" spans="2:7">
      <c r="B72" s="44" t="s">
        <v>52</v>
      </c>
      <c r="C72" s="25"/>
      <c r="D72" s="25">
        <v>0</v>
      </c>
      <c r="E72" s="25">
        <v>0</v>
      </c>
      <c r="F72" s="25">
        <v>0</v>
      </c>
      <c r="G72" s="45">
        <v>0</v>
      </c>
    </row>
    <row r="73" spans="2:7">
      <c r="B73" s="40" t="s">
        <v>45</v>
      </c>
      <c r="C73" s="27"/>
      <c r="D73" s="27">
        <v>0</v>
      </c>
      <c r="E73" s="27">
        <v>0</v>
      </c>
      <c r="F73" s="27">
        <v>0</v>
      </c>
      <c r="G73" s="45">
        <v>0</v>
      </c>
    </row>
    <row r="74" spans="2:7">
      <c r="B74" s="44"/>
      <c r="C74" s="27"/>
      <c r="D74" s="27">
        <v>0</v>
      </c>
      <c r="E74" s="27">
        <v>0</v>
      </c>
      <c r="F74" s="27">
        <v>0</v>
      </c>
      <c r="G74" s="45">
        <v>0</v>
      </c>
    </row>
    <row r="75" spans="2:7">
      <c r="B75" s="46"/>
      <c r="C75" s="31"/>
      <c r="D75" s="31">
        <v>0</v>
      </c>
      <c r="E75" s="31">
        <v>0</v>
      </c>
      <c r="F75" s="31">
        <v>0</v>
      </c>
      <c r="G75" s="47">
        <v>0</v>
      </c>
    </row>
    <row r="76" spans="2:7">
      <c r="B76" s="41"/>
      <c r="C76" s="23">
        <f>SUM(C71:C75)</f>
        <v>0</v>
      </c>
      <c r="D76" s="48">
        <v>0</v>
      </c>
      <c r="E76" s="49">
        <v>0</v>
      </c>
      <c r="F76" s="49">
        <v>0</v>
      </c>
      <c r="G76" s="50">
        <v>0</v>
      </c>
    </row>
    <row r="77" spans="2:7">
      <c r="B77" s="41"/>
      <c r="C77" s="51"/>
      <c r="D77" s="51"/>
      <c r="E77" s="51"/>
      <c r="F77" s="51"/>
      <c r="G77" s="51"/>
    </row>
    <row r="78" spans="2:7">
      <c r="B78" s="41"/>
      <c r="C78" s="51"/>
      <c r="D78" s="51"/>
      <c r="E78" s="51"/>
      <c r="F78" s="51"/>
      <c r="G78" s="51"/>
    </row>
    <row r="79" spans="2:7">
      <c r="B79" s="41"/>
      <c r="C79" s="51"/>
      <c r="D79" s="51"/>
      <c r="E79" s="51"/>
      <c r="F79" s="51"/>
      <c r="G79" s="51"/>
    </row>
    <row r="80" spans="2:7">
      <c r="B80" s="22" t="s">
        <v>53</v>
      </c>
      <c r="C80" s="23" t="s">
        <v>8</v>
      </c>
      <c r="D80" s="23" t="s">
        <v>9</v>
      </c>
      <c r="E80" s="23" t="s">
        <v>54</v>
      </c>
      <c r="F80" s="51"/>
      <c r="G80" s="51"/>
    </row>
    <row r="81" spans="2:7">
      <c r="B81" s="24" t="s">
        <v>55</v>
      </c>
      <c r="C81" s="45"/>
      <c r="D81" s="27">
        <v>0</v>
      </c>
      <c r="E81" s="27">
        <v>0</v>
      </c>
      <c r="F81" s="51"/>
      <c r="G81" s="51"/>
    </row>
    <row r="82" spans="2:7">
      <c r="B82" s="52" t="s">
        <v>45</v>
      </c>
      <c r="C82" s="45"/>
      <c r="D82" s="27">
        <v>0</v>
      </c>
      <c r="E82" s="27">
        <v>0</v>
      </c>
      <c r="F82" s="51"/>
      <c r="G82" s="51"/>
    </row>
    <row r="83" spans="2:7">
      <c r="B83" s="41"/>
      <c r="C83" s="23">
        <f>SUM(C81:C82)</f>
        <v>0</v>
      </c>
      <c r="D83" s="53"/>
      <c r="E83" s="54"/>
      <c r="F83" s="51"/>
      <c r="G83" s="51"/>
    </row>
    <row r="84" spans="2:7">
      <c r="B84" s="41"/>
      <c r="C84" s="51"/>
      <c r="D84" s="51"/>
      <c r="E84" s="51"/>
      <c r="F84" s="51"/>
      <c r="G84" s="51"/>
    </row>
    <row r="85" spans="2:7">
      <c r="B85" s="39"/>
    </row>
    <row r="86" spans="2:7">
      <c r="B86" s="20" t="s">
        <v>56</v>
      </c>
    </row>
    <row r="88" spans="2:7">
      <c r="B88" s="39"/>
    </row>
    <row r="89" spans="2:7">
      <c r="B89" s="22" t="s">
        <v>57</v>
      </c>
      <c r="C89" s="23" t="s">
        <v>58</v>
      </c>
      <c r="D89" s="23" t="s">
        <v>59</v>
      </c>
      <c r="E89" s="23" t="s">
        <v>60</v>
      </c>
      <c r="F89" s="23" t="s">
        <v>61</v>
      </c>
    </row>
    <row r="90" spans="2:7">
      <c r="B90" s="24" t="s">
        <v>62</v>
      </c>
      <c r="C90" s="55"/>
      <c r="D90" s="56"/>
      <c r="E90" s="56"/>
      <c r="F90" s="56">
        <v>0</v>
      </c>
    </row>
    <row r="91" spans="2:7">
      <c r="B91" s="28" t="s">
        <v>63</v>
      </c>
      <c r="C91" s="35">
        <v>94737356.540000007</v>
      </c>
      <c r="D91" s="35">
        <v>103785265.66</v>
      </c>
      <c r="E91" s="35">
        <v>9047909.1199999992</v>
      </c>
      <c r="F91" s="34"/>
    </row>
    <row r="92" spans="2:7">
      <c r="B92" s="28" t="s">
        <v>64</v>
      </c>
      <c r="C92" s="35">
        <v>54669821.030000001</v>
      </c>
      <c r="D92" s="35">
        <v>90559855.099999994</v>
      </c>
      <c r="E92" s="35">
        <v>35890034.07</v>
      </c>
      <c r="F92" s="34"/>
    </row>
    <row r="93" spans="2:7">
      <c r="B93" s="28" t="s">
        <v>65</v>
      </c>
      <c r="C93" s="35">
        <v>448917041.74000001</v>
      </c>
      <c r="D93" s="35">
        <v>457218059.45999998</v>
      </c>
      <c r="E93" s="35">
        <v>8301017.7199999997</v>
      </c>
      <c r="F93" s="34"/>
    </row>
    <row r="94" spans="2:7">
      <c r="B94" s="28" t="s">
        <v>66</v>
      </c>
      <c r="C94" s="35">
        <v>61767.87</v>
      </c>
      <c r="D94" s="35">
        <v>61767.87</v>
      </c>
      <c r="E94" s="35">
        <v>0</v>
      </c>
      <c r="F94" s="34"/>
    </row>
    <row r="95" spans="2:7">
      <c r="B95" s="28" t="s">
        <v>67</v>
      </c>
      <c r="C95" s="35">
        <v>31954971.079999998</v>
      </c>
      <c r="D95" s="35">
        <v>10395589.439999999</v>
      </c>
      <c r="E95" s="35">
        <v>-21559381.640000001</v>
      </c>
      <c r="F95" s="34"/>
    </row>
    <row r="96" spans="2:7" ht="15">
      <c r="B96" s="57"/>
      <c r="C96" s="35"/>
      <c r="D96" s="35"/>
      <c r="E96" s="35"/>
      <c r="F96" s="34">
        <v>0</v>
      </c>
    </row>
    <row r="97" spans="2:6">
      <c r="B97" s="26" t="s">
        <v>68</v>
      </c>
      <c r="C97" s="35"/>
      <c r="D97" s="35"/>
      <c r="E97" s="35"/>
      <c r="F97" s="34">
        <v>0</v>
      </c>
    </row>
    <row r="98" spans="2:6">
      <c r="B98" s="28" t="s">
        <v>69</v>
      </c>
      <c r="C98" s="35">
        <v>11232563.49</v>
      </c>
      <c r="D98" s="35">
        <v>18430156.899999999</v>
      </c>
      <c r="E98" s="35">
        <v>7197593.4100000001</v>
      </c>
      <c r="F98" s="34"/>
    </row>
    <row r="99" spans="2:6">
      <c r="B99" s="28" t="s">
        <v>70</v>
      </c>
      <c r="C99" s="35">
        <v>27421608.129999999</v>
      </c>
      <c r="D99" s="35">
        <v>28603732.210000001</v>
      </c>
      <c r="E99" s="35">
        <v>1182124.08</v>
      </c>
      <c r="F99" s="34"/>
    </row>
    <row r="100" spans="2:6">
      <c r="B100" s="28" t="s">
        <v>71</v>
      </c>
      <c r="C100" s="35">
        <v>1111277.6399999999</v>
      </c>
      <c r="D100" s="35">
        <v>1582295.65</v>
      </c>
      <c r="E100" s="35">
        <v>471018.01</v>
      </c>
      <c r="F100" s="34"/>
    </row>
    <row r="101" spans="2:6">
      <c r="B101" s="28" t="s">
        <v>72</v>
      </c>
      <c r="C101" s="35">
        <v>41052843.810000002</v>
      </c>
      <c r="D101" s="35">
        <v>61553068.039999999</v>
      </c>
      <c r="E101" s="35">
        <v>20500224.23</v>
      </c>
      <c r="F101" s="34"/>
    </row>
    <row r="102" spans="2:6">
      <c r="B102" s="28" t="s">
        <v>73</v>
      </c>
      <c r="C102" s="35">
        <v>59373436.670000002</v>
      </c>
      <c r="D102" s="35">
        <v>58375591.530000001</v>
      </c>
      <c r="E102" s="35">
        <v>-997845.14</v>
      </c>
      <c r="F102" s="34"/>
    </row>
    <row r="103" spans="2:6">
      <c r="B103" s="28" t="s">
        <v>74</v>
      </c>
      <c r="C103" s="35">
        <v>4193063.74</v>
      </c>
      <c r="D103" s="35">
        <v>5386210.0599999996</v>
      </c>
      <c r="E103" s="35">
        <v>1193146.32</v>
      </c>
      <c r="F103" s="34"/>
    </row>
    <row r="104" spans="2:6">
      <c r="B104" s="28" t="s">
        <v>75</v>
      </c>
      <c r="C104" s="35">
        <v>6939053.0999999996</v>
      </c>
      <c r="D104" s="35">
        <v>6013595.8600000003</v>
      </c>
      <c r="E104" s="35">
        <v>-925457.24</v>
      </c>
      <c r="F104" s="34"/>
    </row>
    <row r="105" spans="2:6">
      <c r="B105" s="28" t="s">
        <v>76</v>
      </c>
      <c r="C105" s="35">
        <v>9597285.6500000004</v>
      </c>
      <c r="D105" s="35">
        <v>12585060.539999999</v>
      </c>
      <c r="E105" s="35">
        <v>2987774.89</v>
      </c>
      <c r="F105" s="34"/>
    </row>
    <row r="106" spans="2:6">
      <c r="B106" s="28" t="s">
        <v>77</v>
      </c>
      <c r="C106" s="35">
        <v>0</v>
      </c>
      <c r="D106" s="35">
        <v>22742.86</v>
      </c>
      <c r="E106" s="35">
        <v>22742.86</v>
      </c>
      <c r="F106" s="34"/>
    </row>
    <row r="107" spans="2:6">
      <c r="B107" s="28" t="s">
        <v>78</v>
      </c>
      <c r="C107" s="35">
        <v>663749.43000000005</v>
      </c>
      <c r="D107" s="35">
        <v>1136007.95</v>
      </c>
      <c r="E107" s="35">
        <v>472258.52</v>
      </c>
      <c r="F107" s="34"/>
    </row>
    <row r="108" spans="2:6">
      <c r="B108" s="28" t="s">
        <v>79</v>
      </c>
      <c r="C108" s="35">
        <v>44775223.759999998</v>
      </c>
      <c r="D108" s="35">
        <v>52206404.439999998</v>
      </c>
      <c r="E108" s="35">
        <v>7431180.6799999997</v>
      </c>
      <c r="F108" s="34"/>
    </row>
    <row r="109" spans="2:6">
      <c r="B109" s="28" t="s">
        <v>80</v>
      </c>
      <c r="C109" s="35">
        <v>29025712.780000001</v>
      </c>
      <c r="D109" s="35">
        <v>27077726.780000001</v>
      </c>
      <c r="E109" s="35">
        <v>-1947986</v>
      </c>
      <c r="F109" s="34"/>
    </row>
    <row r="110" spans="2:6">
      <c r="B110" s="28" t="s">
        <v>81</v>
      </c>
      <c r="C110" s="35">
        <v>10957.68</v>
      </c>
      <c r="D110" s="35">
        <v>291747.68</v>
      </c>
      <c r="E110" s="35">
        <v>280790</v>
      </c>
      <c r="F110" s="34"/>
    </row>
    <row r="111" spans="2:6">
      <c r="B111" s="28" t="s">
        <v>82</v>
      </c>
      <c r="C111" s="35">
        <v>0</v>
      </c>
      <c r="D111" s="35">
        <v>4535.66</v>
      </c>
      <c r="E111" s="35">
        <v>4535.66</v>
      </c>
      <c r="F111" s="34"/>
    </row>
    <row r="112" spans="2:6">
      <c r="B112" s="28" t="s">
        <v>83</v>
      </c>
      <c r="C112" s="35">
        <v>1485217.59</v>
      </c>
      <c r="D112" s="35">
        <v>2536706.16</v>
      </c>
      <c r="E112" s="35">
        <v>1051488.57</v>
      </c>
      <c r="F112" s="34"/>
    </row>
    <row r="113" spans="2:6">
      <c r="B113" s="28" t="s">
        <v>84</v>
      </c>
      <c r="C113" s="35">
        <v>2391148.31</v>
      </c>
      <c r="D113" s="35">
        <v>2327179.08</v>
      </c>
      <c r="E113" s="35">
        <v>-63969.23</v>
      </c>
      <c r="F113" s="34"/>
    </row>
    <row r="114" spans="2:6">
      <c r="B114" s="28" t="s">
        <v>85</v>
      </c>
      <c r="C114" s="35">
        <v>9426974</v>
      </c>
      <c r="D114" s="35">
        <v>11737889.550000001</v>
      </c>
      <c r="E114" s="35">
        <v>2310915.5499999998</v>
      </c>
      <c r="F114" s="34"/>
    </row>
    <row r="115" spans="2:6">
      <c r="B115" s="28" t="s">
        <v>86</v>
      </c>
      <c r="C115" s="35">
        <v>9515102.5999999996</v>
      </c>
      <c r="D115" s="35">
        <v>9028795</v>
      </c>
      <c r="E115" s="35">
        <v>-486307.6</v>
      </c>
      <c r="F115" s="34"/>
    </row>
    <row r="116" spans="2:6">
      <c r="B116" s="28" t="s">
        <v>87</v>
      </c>
      <c r="C116" s="35">
        <v>46006.49</v>
      </c>
      <c r="D116" s="35">
        <v>46006.49</v>
      </c>
      <c r="E116" s="35">
        <v>0</v>
      </c>
      <c r="F116" s="34"/>
    </row>
    <row r="117" spans="2:6">
      <c r="B117" s="28" t="s">
        <v>88</v>
      </c>
      <c r="C117" s="35">
        <v>2326864.2799999998</v>
      </c>
      <c r="D117" s="35">
        <v>5308382.95</v>
      </c>
      <c r="E117" s="35">
        <v>2981518.67</v>
      </c>
      <c r="F117" s="34"/>
    </row>
    <row r="118" spans="2:6">
      <c r="B118" s="28" t="s">
        <v>89</v>
      </c>
      <c r="C118" s="35">
        <v>11653067.369999999</v>
      </c>
      <c r="D118" s="35">
        <v>10791181.060000001</v>
      </c>
      <c r="E118" s="35">
        <v>-861886.31</v>
      </c>
      <c r="F118" s="34"/>
    </row>
    <row r="119" spans="2:6">
      <c r="B119" s="28" t="s">
        <v>90</v>
      </c>
      <c r="C119" s="35">
        <v>49325.96</v>
      </c>
      <c r="D119" s="35">
        <v>114573.94</v>
      </c>
      <c r="E119" s="35">
        <v>65247.98</v>
      </c>
      <c r="F119" s="34"/>
    </row>
    <row r="120" spans="2:6">
      <c r="B120" s="28" t="s">
        <v>91</v>
      </c>
      <c r="C120" s="35">
        <v>243246.14</v>
      </c>
      <c r="D120" s="35">
        <v>615427.9</v>
      </c>
      <c r="E120" s="35">
        <v>372181.76000000001</v>
      </c>
      <c r="F120" s="34"/>
    </row>
    <row r="121" spans="2:6">
      <c r="B121" s="28" t="s">
        <v>92</v>
      </c>
      <c r="C121" s="35">
        <v>1544113.64</v>
      </c>
      <c r="D121" s="35">
        <v>1531290.06</v>
      </c>
      <c r="E121" s="35">
        <v>-12823.58</v>
      </c>
      <c r="F121" s="34"/>
    </row>
    <row r="122" spans="2:6">
      <c r="B122" s="28" t="s">
        <v>93</v>
      </c>
      <c r="C122" s="35">
        <v>1748752.22</v>
      </c>
      <c r="D122" s="35">
        <v>2985834.19</v>
      </c>
      <c r="E122" s="35">
        <v>1237081.97</v>
      </c>
      <c r="F122" s="34"/>
    </row>
    <row r="123" spans="2:6">
      <c r="B123" s="28" t="s">
        <v>94</v>
      </c>
      <c r="C123" s="35">
        <v>154151.84</v>
      </c>
      <c r="D123" s="35">
        <v>154464.29</v>
      </c>
      <c r="E123" s="35">
        <v>312.45</v>
      </c>
      <c r="F123" s="34"/>
    </row>
    <row r="124" spans="2:6">
      <c r="B124" s="28" t="s">
        <v>95</v>
      </c>
      <c r="C124" s="35">
        <v>631572.38</v>
      </c>
      <c r="D124" s="35">
        <v>2883627.51</v>
      </c>
      <c r="E124" s="35">
        <v>2252055.13</v>
      </c>
      <c r="F124" s="34"/>
    </row>
    <row r="125" spans="2:6">
      <c r="B125" s="28" t="s">
        <v>96</v>
      </c>
      <c r="C125" s="35">
        <v>816020.84</v>
      </c>
      <c r="D125" s="35">
        <v>790666.88</v>
      </c>
      <c r="E125" s="35">
        <v>-25353.96</v>
      </c>
      <c r="F125" s="34"/>
    </row>
    <row r="126" spans="2:6">
      <c r="B126" s="28" t="s">
        <v>97</v>
      </c>
      <c r="C126" s="35">
        <v>11636.39</v>
      </c>
      <c r="D126" s="35">
        <v>63288.46</v>
      </c>
      <c r="E126" s="35">
        <v>51652.07</v>
      </c>
      <c r="F126" s="34"/>
    </row>
    <row r="127" spans="2:6">
      <c r="B127" s="28" t="s">
        <v>98</v>
      </c>
      <c r="C127" s="35">
        <v>4051465.53</v>
      </c>
      <c r="D127" s="35">
        <v>4002377.53</v>
      </c>
      <c r="E127" s="35">
        <v>-49088</v>
      </c>
      <c r="F127" s="34"/>
    </row>
    <row r="128" spans="2:6">
      <c r="B128" s="28" t="s">
        <v>99</v>
      </c>
      <c r="C128" s="35">
        <v>3459.99</v>
      </c>
      <c r="D128" s="35">
        <v>10879.93</v>
      </c>
      <c r="E128" s="35">
        <v>7419.94</v>
      </c>
      <c r="F128" s="34"/>
    </row>
    <row r="129" spans="2:6">
      <c r="B129" s="28" t="s">
        <v>100</v>
      </c>
      <c r="C129" s="35">
        <v>895539.98</v>
      </c>
      <c r="D129" s="35">
        <v>885985.29</v>
      </c>
      <c r="E129" s="35">
        <v>-9554.69</v>
      </c>
      <c r="F129" s="34"/>
    </row>
    <row r="130" spans="2:6">
      <c r="B130" s="28"/>
      <c r="C130" s="35"/>
      <c r="D130" s="35"/>
      <c r="E130" s="35"/>
      <c r="F130" s="34"/>
    </row>
    <row r="131" spans="2:6">
      <c r="B131" s="28"/>
      <c r="C131" s="35"/>
      <c r="D131" s="35"/>
      <c r="E131" s="35"/>
      <c r="F131" s="34"/>
    </row>
    <row r="132" spans="2:6">
      <c r="B132" s="26" t="s">
        <v>101</v>
      </c>
      <c r="C132" s="35"/>
      <c r="D132" s="35"/>
      <c r="E132" s="35"/>
      <c r="F132" s="34">
        <v>0</v>
      </c>
    </row>
    <row r="133" spans="2:6">
      <c r="B133" s="28" t="s">
        <v>102</v>
      </c>
      <c r="C133" s="35">
        <v>-5055075.59</v>
      </c>
      <c r="D133" s="35">
        <v>-8814120.5899999999</v>
      </c>
      <c r="E133" s="35">
        <v>-3759045</v>
      </c>
      <c r="F133" s="34" t="s">
        <v>103</v>
      </c>
    </row>
    <row r="134" spans="2:6">
      <c r="B134" s="28" t="s">
        <v>104</v>
      </c>
      <c r="C134" s="35">
        <v>-8867773.1699999999</v>
      </c>
      <c r="D134" s="35">
        <v>-11489825.57</v>
      </c>
      <c r="E134" s="35">
        <v>-2622052.4</v>
      </c>
      <c r="F134" s="34" t="s">
        <v>103</v>
      </c>
    </row>
    <row r="135" spans="2:6">
      <c r="B135" s="28" t="s">
        <v>105</v>
      </c>
      <c r="C135" s="35">
        <v>-233144</v>
      </c>
      <c r="D135" s="35">
        <v>-347788</v>
      </c>
      <c r="E135" s="35">
        <v>-114644</v>
      </c>
      <c r="F135" s="34" t="s">
        <v>103</v>
      </c>
    </row>
    <row r="136" spans="2:6">
      <c r="B136" s="28" t="s">
        <v>106</v>
      </c>
      <c r="C136" s="35">
        <v>-748080</v>
      </c>
      <c r="D136" s="35">
        <v>-801809.83</v>
      </c>
      <c r="E136" s="35">
        <v>-53729.83</v>
      </c>
      <c r="F136" s="34" t="s">
        <v>103</v>
      </c>
    </row>
    <row r="137" spans="2:6">
      <c r="B137" s="28" t="s">
        <v>107</v>
      </c>
      <c r="C137" s="35">
        <v>-79008603.989999995</v>
      </c>
      <c r="D137" s="35">
        <v>-85889083.689999998</v>
      </c>
      <c r="E137" s="35">
        <v>-6880479.7000000002</v>
      </c>
      <c r="F137" s="34" t="s">
        <v>103</v>
      </c>
    </row>
    <row r="138" spans="2:6">
      <c r="B138" s="28" t="s">
        <v>108</v>
      </c>
      <c r="C138" s="35">
        <v>-5686720.0800000001</v>
      </c>
      <c r="D138" s="35">
        <v>-6151687.3300000001</v>
      </c>
      <c r="E138" s="35">
        <v>-464967.25</v>
      </c>
      <c r="F138" s="34" t="s">
        <v>103</v>
      </c>
    </row>
    <row r="139" spans="2:6">
      <c r="B139" s="28" t="s">
        <v>109</v>
      </c>
      <c r="C139" s="35">
        <v>-1518777</v>
      </c>
      <c r="D139" s="35">
        <v>-2327555.0699999998</v>
      </c>
      <c r="E139" s="35">
        <v>-808778.07</v>
      </c>
      <c r="F139" s="34" t="s">
        <v>103</v>
      </c>
    </row>
    <row r="140" spans="2:6">
      <c r="B140" s="28" t="s">
        <v>110</v>
      </c>
      <c r="C140" s="35">
        <v>0</v>
      </c>
      <c r="D140" s="35">
        <v>-1516</v>
      </c>
      <c r="E140" s="35">
        <v>-1516</v>
      </c>
      <c r="F140" s="34" t="s">
        <v>103</v>
      </c>
    </row>
    <row r="141" spans="2:6">
      <c r="B141" s="28" t="s">
        <v>111</v>
      </c>
      <c r="C141" s="35">
        <v>-151542</v>
      </c>
      <c r="D141" s="35">
        <v>-246394</v>
      </c>
      <c r="E141" s="35">
        <v>-94852</v>
      </c>
      <c r="F141" s="34" t="s">
        <v>103</v>
      </c>
    </row>
    <row r="142" spans="2:6">
      <c r="B142" s="28" t="s">
        <v>112</v>
      </c>
      <c r="C142" s="35">
        <v>-27676923.140000001</v>
      </c>
      <c r="D142" s="35">
        <v>-33132870.48</v>
      </c>
      <c r="E142" s="35">
        <v>-5455947.3399999999</v>
      </c>
      <c r="F142" s="34" t="s">
        <v>103</v>
      </c>
    </row>
    <row r="143" spans="2:6">
      <c r="B143" s="28" t="s">
        <v>113</v>
      </c>
      <c r="C143" s="35">
        <v>-1096</v>
      </c>
      <c r="D143" s="35">
        <v>-3515</v>
      </c>
      <c r="E143" s="35">
        <v>-2419</v>
      </c>
      <c r="F143" s="34" t="s">
        <v>103</v>
      </c>
    </row>
    <row r="144" spans="2:6">
      <c r="B144" s="28" t="s">
        <v>114</v>
      </c>
      <c r="C144" s="35">
        <v>-1786633.18</v>
      </c>
      <c r="D144" s="35">
        <v>-2179564.56</v>
      </c>
      <c r="E144" s="35">
        <v>-392931.38</v>
      </c>
      <c r="F144" s="34" t="s">
        <v>103</v>
      </c>
    </row>
    <row r="145" spans="2:6">
      <c r="B145" s="28" t="s">
        <v>115</v>
      </c>
      <c r="C145" s="35">
        <v>-13526707.4</v>
      </c>
      <c r="D145" s="35">
        <v>-14894872.4</v>
      </c>
      <c r="E145" s="35">
        <v>-1368165</v>
      </c>
      <c r="F145" s="34" t="s">
        <v>103</v>
      </c>
    </row>
    <row r="146" spans="2:6">
      <c r="B146" s="28" t="s">
        <v>116</v>
      </c>
      <c r="C146" s="35">
        <v>-16339</v>
      </c>
      <c r="D146" s="35">
        <v>-16339</v>
      </c>
      <c r="E146" s="35">
        <v>0</v>
      </c>
      <c r="F146" s="34" t="s">
        <v>103</v>
      </c>
    </row>
    <row r="147" spans="2:6">
      <c r="B147" s="28" t="s">
        <v>117</v>
      </c>
      <c r="C147" s="35">
        <v>-42111</v>
      </c>
      <c r="D147" s="35">
        <v>-43527</v>
      </c>
      <c r="E147" s="35">
        <v>-1416</v>
      </c>
      <c r="F147" s="34" t="s">
        <v>103</v>
      </c>
    </row>
    <row r="148" spans="2:6">
      <c r="B148" s="28" t="s">
        <v>118</v>
      </c>
      <c r="C148" s="35">
        <v>-8668928.8000000007</v>
      </c>
      <c r="D148" s="35">
        <v>-8408433.5199999996</v>
      </c>
      <c r="E148" s="35">
        <v>260495.28</v>
      </c>
      <c r="F148" s="34" t="s">
        <v>103</v>
      </c>
    </row>
    <row r="149" spans="2:6">
      <c r="B149" s="28" t="s">
        <v>119</v>
      </c>
      <c r="C149" s="35">
        <v>0</v>
      </c>
      <c r="D149" s="35">
        <v>-5056</v>
      </c>
      <c r="E149" s="35">
        <v>-5056</v>
      </c>
      <c r="F149" s="34" t="s">
        <v>103</v>
      </c>
    </row>
    <row r="150" spans="2:6">
      <c r="B150" s="28" t="s">
        <v>120</v>
      </c>
      <c r="C150" s="35">
        <v>-1205766.6399999999</v>
      </c>
      <c r="D150" s="35">
        <v>-1282993.99</v>
      </c>
      <c r="E150" s="35">
        <v>-77227.350000000006</v>
      </c>
      <c r="F150" s="34" t="s">
        <v>103</v>
      </c>
    </row>
    <row r="151" spans="2:6">
      <c r="B151" s="28" t="s">
        <v>121</v>
      </c>
      <c r="C151" s="35">
        <v>-443575.84</v>
      </c>
      <c r="D151" s="35">
        <v>-546488.93999999994</v>
      </c>
      <c r="E151" s="35">
        <v>-102913.1</v>
      </c>
      <c r="F151" s="34" t="s">
        <v>103</v>
      </c>
    </row>
    <row r="152" spans="2:6">
      <c r="B152" s="28" t="s">
        <v>122</v>
      </c>
      <c r="C152" s="35">
        <v>-752377.46</v>
      </c>
      <c r="D152" s="35">
        <v>-911712.87</v>
      </c>
      <c r="E152" s="35">
        <v>-159335.41</v>
      </c>
      <c r="F152" s="34" t="s">
        <v>103</v>
      </c>
    </row>
    <row r="153" spans="2:6">
      <c r="B153" s="28" t="s">
        <v>123</v>
      </c>
      <c r="C153" s="35">
        <v>-2943430.47</v>
      </c>
      <c r="D153" s="35">
        <v>-3190163.19</v>
      </c>
      <c r="E153" s="35">
        <v>-246732.72</v>
      </c>
      <c r="F153" s="34" t="s">
        <v>103</v>
      </c>
    </row>
    <row r="154" spans="2:6" ht="15">
      <c r="B154" s="58"/>
      <c r="C154" s="36"/>
      <c r="D154" s="59"/>
      <c r="E154" s="59"/>
      <c r="F154" s="36">
        <v>0</v>
      </c>
    </row>
    <row r="155" spans="2:6">
      <c r="C155" s="32">
        <f>SUM(C90:C154)</f>
        <v>754397794.92999983</v>
      </c>
      <c r="D155" s="32">
        <f>SUM(D90:D154)</f>
        <v>810418652.92999935</v>
      </c>
      <c r="E155" s="32">
        <f>SUM(E90:E154)</f>
        <v>56020857.999999978</v>
      </c>
      <c r="F155" s="60"/>
    </row>
    <row r="156" spans="2:6">
      <c r="D156" s="61"/>
      <c r="E156" s="61"/>
    </row>
    <row r="157" spans="2:6">
      <c r="D157" s="61"/>
      <c r="E157" s="61"/>
    </row>
    <row r="158" spans="2:6">
      <c r="B158" s="22" t="s">
        <v>124</v>
      </c>
      <c r="C158" s="23" t="s">
        <v>58</v>
      </c>
      <c r="D158" s="23" t="s">
        <v>59</v>
      </c>
      <c r="E158" s="23" t="s">
        <v>60</v>
      </c>
      <c r="F158" s="23" t="s">
        <v>61</v>
      </c>
    </row>
    <row r="159" spans="2:6">
      <c r="B159" s="24" t="s">
        <v>125</v>
      </c>
      <c r="C159" s="25"/>
      <c r="D159" s="25"/>
      <c r="E159" s="25"/>
      <c r="F159" s="25"/>
    </row>
    <row r="160" spans="2:6">
      <c r="B160" s="40" t="s">
        <v>45</v>
      </c>
      <c r="C160" s="27"/>
      <c r="D160" s="27"/>
      <c r="E160" s="27"/>
      <c r="F160" s="27"/>
    </row>
    <row r="161" spans="2:6">
      <c r="B161" s="26" t="s">
        <v>126</v>
      </c>
      <c r="C161" s="27"/>
      <c r="D161" s="27"/>
      <c r="E161" s="27"/>
      <c r="F161" s="27"/>
    </row>
    <row r="162" spans="2:6">
      <c r="B162" s="26"/>
      <c r="C162" s="27"/>
      <c r="D162" s="27"/>
      <c r="E162" s="27"/>
      <c r="F162" s="27"/>
    </row>
    <row r="163" spans="2:6">
      <c r="B163" s="26"/>
      <c r="C163" s="27"/>
      <c r="D163" s="27"/>
      <c r="E163" s="27"/>
      <c r="F163" s="27"/>
    </row>
    <row r="164" spans="2:6" ht="15">
      <c r="B164" s="58"/>
      <c r="C164" s="31"/>
      <c r="D164" s="31"/>
      <c r="E164" s="31"/>
      <c r="F164" s="31"/>
    </row>
    <row r="165" spans="2:6">
      <c r="C165" s="23">
        <f>SUM(C163:C164)</f>
        <v>0</v>
      </c>
      <c r="D165" s="23">
        <f>SUM(D163:D164)</f>
        <v>0</v>
      </c>
      <c r="E165" s="23">
        <f>SUM(E163:E164)</f>
        <v>0</v>
      </c>
      <c r="F165" s="60"/>
    </row>
    <row r="168" spans="2:6">
      <c r="B168" s="22" t="s">
        <v>127</v>
      </c>
      <c r="C168" s="23" t="s">
        <v>8</v>
      </c>
    </row>
    <row r="169" spans="2:6">
      <c r="B169" s="24" t="s">
        <v>128</v>
      </c>
      <c r="C169" s="25"/>
    </row>
    <row r="170" spans="2:6">
      <c r="B170" s="26"/>
      <c r="C170" s="27"/>
    </row>
    <row r="171" spans="2:6">
      <c r="B171" s="30"/>
      <c r="C171" s="31"/>
    </row>
    <row r="172" spans="2:6">
      <c r="C172" s="23">
        <f>SUM(C170:C171)</f>
        <v>0</v>
      </c>
    </row>
    <row r="173" spans="2:6" ht="15">
      <c r="B173"/>
    </row>
    <row r="175" spans="2:6">
      <c r="B175" s="62" t="s">
        <v>129</v>
      </c>
      <c r="C175" s="63" t="s">
        <v>8</v>
      </c>
      <c r="D175" s="64" t="s">
        <v>130</v>
      </c>
    </row>
    <row r="176" spans="2:6">
      <c r="B176" s="65"/>
      <c r="C176" s="66"/>
      <c r="D176" s="67"/>
    </row>
    <row r="177" spans="2:6">
      <c r="B177" s="68" t="s">
        <v>131</v>
      </c>
      <c r="C177" s="69">
        <v>96169.01</v>
      </c>
      <c r="D177" s="70"/>
    </row>
    <row r="178" spans="2:6">
      <c r="B178" s="40"/>
      <c r="C178" s="71"/>
      <c r="D178" s="71"/>
    </row>
    <row r="179" spans="2:6">
      <c r="B179" s="72"/>
      <c r="C179" s="71"/>
      <c r="D179" s="71"/>
    </row>
    <row r="180" spans="2:6">
      <c r="B180" s="73"/>
      <c r="C180" s="74"/>
      <c r="D180" s="74"/>
    </row>
    <row r="181" spans="2:6">
      <c r="C181" s="23">
        <f>SUM(C179:C180)</f>
        <v>0</v>
      </c>
      <c r="D181" s="23"/>
    </row>
    <row r="185" spans="2:6">
      <c r="B185" s="16" t="s">
        <v>132</v>
      </c>
    </row>
    <row r="187" spans="2:6">
      <c r="B187" s="62" t="s">
        <v>133</v>
      </c>
      <c r="C187" s="63" t="s">
        <v>8</v>
      </c>
      <c r="D187" s="23" t="s">
        <v>27</v>
      </c>
      <c r="E187" s="23" t="s">
        <v>28</v>
      </c>
      <c r="F187" s="23" t="s">
        <v>29</v>
      </c>
    </row>
    <row r="188" spans="2:6">
      <c r="B188" s="24" t="s">
        <v>134</v>
      </c>
      <c r="C188" s="56"/>
      <c r="D188" s="56"/>
      <c r="E188" s="56"/>
      <c r="F188" s="56"/>
    </row>
    <row r="189" spans="2:6">
      <c r="B189" s="28" t="s">
        <v>135</v>
      </c>
      <c r="C189" s="35">
        <v>4831261.8600000003</v>
      </c>
      <c r="D189" s="35">
        <v>4831261.8600000003</v>
      </c>
      <c r="E189" s="35"/>
      <c r="F189" s="35"/>
    </row>
    <row r="190" spans="2:6">
      <c r="B190" s="28" t="s">
        <v>136</v>
      </c>
      <c r="C190" s="35">
        <v>7783092.1900000004</v>
      </c>
      <c r="D190" s="35">
        <v>7783092.1900000004</v>
      </c>
      <c r="E190" s="35"/>
      <c r="F190" s="35"/>
    </row>
    <row r="191" spans="2:6">
      <c r="B191" s="28" t="s">
        <v>137</v>
      </c>
      <c r="C191" s="35">
        <v>4251218.57</v>
      </c>
      <c r="D191" s="35">
        <v>4251218.57</v>
      </c>
      <c r="E191" s="35"/>
      <c r="F191" s="35"/>
    </row>
    <row r="192" spans="2:6">
      <c r="B192" s="28" t="s">
        <v>138</v>
      </c>
      <c r="C192" s="35">
        <v>23942705.629999999</v>
      </c>
      <c r="D192" s="35">
        <v>23942705.629999999</v>
      </c>
      <c r="E192" s="35"/>
      <c r="F192" s="35"/>
    </row>
    <row r="193" spans="2:6">
      <c r="B193" s="28" t="s">
        <v>139</v>
      </c>
      <c r="C193" s="35">
        <v>285523.86</v>
      </c>
      <c r="D193" s="35">
        <v>285523.86</v>
      </c>
      <c r="E193" s="35"/>
      <c r="F193" s="35"/>
    </row>
    <row r="194" spans="2:6">
      <c r="B194" s="28" t="s">
        <v>140</v>
      </c>
      <c r="C194" s="35">
        <v>15313182.48</v>
      </c>
      <c r="D194" s="35">
        <v>15313182.48</v>
      </c>
      <c r="E194" s="35"/>
      <c r="F194" s="35"/>
    </row>
    <row r="195" spans="2:6">
      <c r="B195" s="28" t="s">
        <v>141</v>
      </c>
      <c r="C195" s="35">
        <v>61.71</v>
      </c>
      <c r="D195" s="35">
        <v>61.71</v>
      </c>
      <c r="E195" s="35"/>
      <c r="F195" s="35"/>
    </row>
    <row r="196" spans="2:6">
      <c r="B196" s="28" t="s">
        <v>142</v>
      </c>
      <c r="C196" s="35">
        <v>10042.25</v>
      </c>
      <c r="D196" s="35">
        <v>10042.25</v>
      </c>
      <c r="E196" s="35"/>
      <c r="F196" s="35"/>
    </row>
    <row r="197" spans="2:6">
      <c r="B197" s="28" t="s">
        <v>143</v>
      </c>
      <c r="C197" s="35">
        <v>1003.31</v>
      </c>
      <c r="D197" s="35">
        <v>1003.31</v>
      </c>
      <c r="E197" s="35"/>
      <c r="F197" s="35"/>
    </row>
    <row r="198" spans="2:6">
      <c r="B198" s="28" t="s">
        <v>144</v>
      </c>
      <c r="C198" s="35">
        <v>6.68</v>
      </c>
      <c r="D198" s="35">
        <v>6.68</v>
      </c>
      <c r="E198" s="35"/>
      <c r="F198" s="35"/>
    </row>
    <row r="199" spans="2:6">
      <c r="B199" s="28" t="s">
        <v>145</v>
      </c>
      <c r="C199" s="35">
        <v>1589961.19</v>
      </c>
      <c r="D199" s="35">
        <v>1589961.19</v>
      </c>
      <c r="E199" s="35"/>
      <c r="F199" s="35"/>
    </row>
    <row r="200" spans="2:6">
      <c r="B200" s="28" t="s">
        <v>146</v>
      </c>
      <c r="C200" s="35">
        <v>187.23</v>
      </c>
      <c r="D200" s="35">
        <v>187.23</v>
      </c>
      <c r="E200" s="35"/>
      <c r="F200" s="35"/>
    </row>
    <row r="201" spans="2:6">
      <c r="B201" s="28" t="s">
        <v>147</v>
      </c>
      <c r="C201" s="35">
        <v>1769941.03</v>
      </c>
      <c r="D201" s="35">
        <v>1769941.03</v>
      </c>
      <c r="E201" s="35"/>
      <c r="F201" s="35"/>
    </row>
    <row r="202" spans="2:6">
      <c r="B202" s="28" t="s">
        <v>148</v>
      </c>
      <c r="C202" s="35">
        <v>14641469.33</v>
      </c>
      <c r="D202" s="35">
        <v>14641469.33</v>
      </c>
      <c r="E202" s="35"/>
      <c r="F202" s="35"/>
    </row>
    <row r="203" spans="2:6">
      <c r="B203" s="28" t="s">
        <v>149</v>
      </c>
      <c r="C203" s="35">
        <v>14258439.27</v>
      </c>
      <c r="D203" s="35">
        <v>14258439.27</v>
      </c>
      <c r="E203" s="35"/>
      <c r="F203" s="35"/>
    </row>
    <row r="204" spans="2:6">
      <c r="B204" s="28" t="s">
        <v>150</v>
      </c>
      <c r="C204" s="35">
        <v>3001.77</v>
      </c>
      <c r="D204" s="35">
        <v>3001.77</v>
      </c>
      <c r="E204" s="35"/>
      <c r="F204" s="35"/>
    </row>
    <row r="205" spans="2:6">
      <c r="B205" s="28" t="s">
        <v>151</v>
      </c>
      <c r="C205" s="35">
        <v>5510404.21</v>
      </c>
      <c r="D205" s="35">
        <v>5510404.21</v>
      </c>
      <c r="E205" s="35"/>
      <c r="F205" s="35"/>
    </row>
    <row r="206" spans="2:6">
      <c r="B206" s="28" t="s">
        <v>152</v>
      </c>
      <c r="C206" s="35">
        <v>2914.98</v>
      </c>
      <c r="D206" s="35">
        <v>2914.98</v>
      </c>
      <c r="E206" s="35"/>
      <c r="F206" s="35"/>
    </row>
    <row r="207" spans="2:6">
      <c r="B207" s="28" t="s">
        <v>153</v>
      </c>
      <c r="C207" s="35">
        <v>399.15</v>
      </c>
      <c r="D207" s="35">
        <v>399.15</v>
      </c>
      <c r="E207" s="35"/>
      <c r="F207" s="35"/>
    </row>
    <row r="208" spans="2:6">
      <c r="B208" s="28" t="s">
        <v>154</v>
      </c>
      <c r="C208" s="35">
        <v>672.97</v>
      </c>
      <c r="D208" s="35">
        <v>672.97</v>
      </c>
      <c r="E208" s="35"/>
      <c r="F208" s="35"/>
    </row>
    <row r="209" spans="2:6">
      <c r="B209" s="28" t="s">
        <v>155</v>
      </c>
      <c r="C209" s="35">
        <v>305323.15999999997</v>
      </c>
      <c r="D209" s="35">
        <v>305323.15999999997</v>
      </c>
      <c r="E209" s="35"/>
      <c r="F209" s="35"/>
    </row>
    <row r="210" spans="2:6">
      <c r="B210" s="28" t="s">
        <v>156</v>
      </c>
      <c r="C210" s="35">
        <v>1013292.04</v>
      </c>
      <c r="D210" s="35">
        <v>1013292.04</v>
      </c>
      <c r="E210" s="35"/>
      <c r="F210" s="35"/>
    </row>
    <row r="211" spans="2:6">
      <c r="B211" s="28" t="s">
        <v>157</v>
      </c>
      <c r="C211" s="35">
        <v>220877.79</v>
      </c>
      <c r="D211" s="35">
        <v>220877.79</v>
      </c>
      <c r="E211" s="35"/>
      <c r="F211" s="35"/>
    </row>
    <row r="212" spans="2:6">
      <c r="B212" s="28" t="s">
        <v>158</v>
      </c>
      <c r="C212" s="35">
        <v>35454275.700000003</v>
      </c>
      <c r="D212" s="35">
        <v>35454275.700000003</v>
      </c>
      <c r="E212" s="35"/>
      <c r="F212" s="35"/>
    </row>
    <row r="213" spans="2:6">
      <c r="B213" s="28" t="s">
        <v>159</v>
      </c>
      <c r="C213" s="35">
        <v>30238554.77</v>
      </c>
      <c r="D213" s="35">
        <v>30238554.77</v>
      </c>
      <c r="E213" s="35"/>
      <c r="F213" s="35"/>
    </row>
    <row r="214" spans="2:6">
      <c r="B214" s="28" t="s">
        <v>160</v>
      </c>
      <c r="C214" s="35">
        <v>131947.88</v>
      </c>
      <c r="D214" s="35">
        <v>131947.88</v>
      </c>
      <c r="E214" s="35"/>
      <c r="F214" s="35"/>
    </row>
    <row r="215" spans="2:6">
      <c r="B215" s="28" t="s">
        <v>161</v>
      </c>
      <c r="C215" s="35">
        <v>6824.17</v>
      </c>
      <c r="D215" s="35">
        <v>6824.17</v>
      </c>
      <c r="E215" s="35"/>
      <c r="F215" s="35"/>
    </row>
    <row r="216" spans="2:6">
      <c r="B216" s="28"/>
      <c r="C216" s="35"/>
      <c r="D216" s="35"/>
      <c r="E216" s="35"/>
      <c r="F216" s="35"/>
    </row>
    <row r="217" spans="2:6">
      <c r="B217" s="30"/>
      <c r="C217" s="59"/>
      <c r="D217" s="59"/>
      <c r="E217" s="59"/>
      <c r="F217" s="59"/>
    </row>
    <row r="218" spans="2:6">
      <c r="C218" s="75">
        <f>SUM(C189:C217)</f>
        <v>161566585.18000001</v>
      </c>
      <c r="D218" s="75">
        <f>SUM(D189:D217)</f>
        <v>161566585.18000001</v>
      </c>
      <c r="E218" s="75">
        <f>SUM(E189:E217)</f>
        <v>0</v>
      </c>
      <c r="F218" s="75">
        <f>SUM(F189:F217)</f>
        <v>0</v>
      </c>
    </row>
    <row r="222" spans="2:6">
      <c r="B222" s="62" t="s">
        <v>162</v>
      </c>
      <c r="C222" s="63" t="s">
        <v>8</v>
      </c>
      <c r="D222" s="23" t="s">
        <v>163</v>
      </c>
      <c r="E222" s="23" t="s">
        <v>130</v>
      </c>
    </row>
    <row r="223" spans="2:6">
      <c r="B223" s="76" t="s">
        <v>164</v>
      </c>
      <c r="C223" s="77"/>
      <c r="D223" s="78"/>
      <c r="E223" s="79"/>
    </row>
    <row r="224" spans="2:6">
      <c r="B224" s="80" t="s">
        <v>45</v>
      </c>
      <c r="C224" s="81"/>
      <c r="D224" s="82"/>
      <c r="E224" s="83"/>
    </row>
    <row r="225" spans="2:5">
      <c r="B225" s="84"/>
      <c r="C225" s="85"/>
      <c r="D225" s="86"/>
      <c r="E225" s="87"/>
    </row>
    <row r="226" spans="2:5">
      <c r="C226" s="23">
        <f>SUM(C224:C225)</f>
        <v>0</v>
      </c>
      <c r="D226" s="88"/>
      <c r="E226" s="89"/>
    </row>
    <row r="229" spans="2:5" ht="25.5">
      <c r="B229" s="62" t="s">
        <v>165</v>
      </c>
      <c r="C229" s="63" t="s">
        <v>8</v>
      </c>
      <c r="D229" s="23" t="s">
        <v>163</v>
      </c>
      <c r="E229" s="23" t="s">
        <v>130</v>
      </c>
    </row>
    <row r="230" spans="2:5">
      <c r="B230" s="76" t="s">
        <v>166</v>
      </c>
      <c r="C230" s="77"/>
      <c r="D230" s="78"/>
      <c r="E230" s="79"/>
    </row>
    <row r="231" spans="2:5">
      <c r="B231" s="90" t="s">
        <v>167</v>
      </c>
      <c r="C231" s="91">
        <v>4548.45</v>
      </c>
      <c r="D231" s="82"/>
      <c r="E231" s="83"/>
    </row>
    <row r="232" spans="2:5">
      <c r="B232" s="84"/>
      <c r="C232" s="85"/>
      <c r="D232" s="86"/>
      <c r="E232" s="87"/>
    </row>
    <row r="233" spans="2:5">
      <c r="C233" s="23">
        <f>SUM(C231:C232)</f>
        <v>4548.45</v>
      </c>
      <c r="D233" s="88"/>
      <c r="E233" s="89"/>
    </row>
    <row r="234" spans="2:5" ht="15">
      <c r="B234"/>
    </row>
    <row r="236" spans="2:5">
      <c r="B236" s="62" t="s">
        <v>168</v>
      </c>
      <c r="C236" s="63" t="s">
        <v>8</v>
      </c>
      <c r="D236" s="23" t="s">
        <v>163</v>
      </c>
      <c r="E236" s="23" t="s">
        <v>130</v>
      </c>
    </row>
    <row r="237" spans="2:5">
      <c r="B237" s="76" t="s">
        <v>169</v>
      </c>
      <c r="C237" s="77"/>
      <c r="D237" s="78"/>
      <c r="E237" s="79"/>
    </row>
    <row r="238" spans="2:5">
      <c r="B238" s="80" t="s">
        <v>45</v>
      </c>
      <c r="C238" s="81"/>
      <c r="D238" s="82"/>
      <c r="E238" s="83"/>
    </row>
    <row r="239" spans="2:5">
      <c r="B239" s="84"/>
      <c r="C239" s="85"/>
      <c r="D239" s="86"/>
      <c r="E239" s="87"/>
    </row>
    <row r="240" spans="2:5">
      <c r="C240" s="23">
        <f>SUM(C238:C239)</f>
        <v>0</v>
      </c>
      <c r="D240" s="88"/>
      <c r="E240" s="89"/>
    </row>
    <row r="243" spans="2:5">
      <c r="B243" s="62" t="s">
        <v>170</v>
      </c>
      <c r="C243" s="63" t="s">
        <v>8</v>
      </c>
      <c r="D243" s="92" t="s">
        <v>163</v>
      </c>
      <c r="E243" s="92" t="s">
        <v>49</v>
      </c>
    </row>
    <row r="244" spans="2:5">
      <c r="B244" s="76" t="s">
        <v>171</v>
      </c>
      <c r="C244" s="25"/>
      <c r="D244" s="25">
        <v>0</v>
      </c>
      <c r="E244" s="25">
        <v>0</v>
      </c>
    </row>
    <row r="245" spans="2:5">
      <c r="B245" s="28" t="s">
        <v>172</v>
      </c>
      <c r="C245" s="29">
        <v>2446</v>
      </c>
      <c r="D245" s="27">
        <v>0</v>
      </c>
      <c r="E245" s="27">
        <v>0</v>
      </c>
    </row>
    <row r="246" spans="2:5">
      <c r="B246" s="30"/>
      <c r="C246" s="93"/>
      <c r="D246" s="93">
        <v>0</v>
      </c>
      <c r="E246" s="93">
        <v>0</v>
      </c>
    </row>
    <row r="247" spans="2:5">
      <c r="C247" s="32">
        <f>SUM(C245:C246)</f>
        <v>2446</v>
      </c>
      <c r="D247" s="88"/>
      <c r="E247" s="89"/>
    </row>
    <row r="251" spans="2:5">
      <c r="B251" s="16" t="s">
        <v>173</v>
      </c>
    </row>
    <row r="252" spans="2:5">
      <c r="B252" s="16"/>
    </row>
    <row r="253" spans="2:5">
      <c r="B253" s="16" t="s">
        <v>174</v>
      </c>
    </row>
    <row r="255" spans="2:5">
      <c r="B255" s="94" t="s">
        <v>175</v>
      </c>
      <c r="C255" s="95" t="s">
        <v>8</v>
      </c>
      <c r="D255" s="23" t="s">
        <v>176</v>
      </c>
      <c r="E255" s="23" t="s">
        <v>49</v>
      </c>
    </row>
    <row r="256" spans="2:5">
      <c r="B256" s="24" t="s">
        <v>177</v>
      </c>
      <c r="C256" s="56"/>
      <c r="D256" s="56"/>
      <c r="E256" s="56"/>
    </row>
    <row r="257" spans="2:5">
      <c r="B257" s="28" t="s">
        <v>178</v>
      </c>
      <c r="C257" s="35">
        <v>33676.550000000003</v>
      </c>
      <c r="D257" s="34"/>
      <c r="E257" s="34"/>
    </row>
    <row r="258" spans="2:5">
      <c r="B258" s="28" t="s">
        <v>179</v>
      </c>
      <c r="C258" s="35">
        <v>98888</v>
      </c>
      <c r="D258" s="34"/>
      <c r="E258" s="34"/>
    </row>
    <row r="259" spans="2:5">
      <c r="B259" s="28" t="s">
        <v>180</v>
      </c>
      <c r="C259" s="35">
        <v>58777242</v>
      </c>
      <c r="D259" s="34"/>
      <c r="E259" s="34"/>
    </row>
    <row r="260" spans="2:5">
      <c r="B260" s="28" t="s">
        <v>181</v>
      </c>
      <c r="C260" s="35">
        <v>720384</v>
      </c>
      <c r="D260" s="34"/>
      <c r="E260" s="34"/>
    </row>
    <row r="261" spans="2:5">
      <c r="B261" s="28" t="s">
        <v>182</v>
      </c>
      <c r="C261" s="35">
        <v>1910624</v>
      </c>
      <c r="D261" s="34"/>
      <c r="E261" s="34"/>
    </row>
    <row r="262" spans="2:5">
      <c r="B262" s="28" t="s">
        <v>183</v>
      </c>
      <c r="C262" s="35">
        <v>80775.86</v>
      </c>
      <c r="D262" s="34"/>
      <c r="E262" s="34"/>
    </row>
    <row r="263" spans="2:5">
      <c r="B263" s="28" t="s">
        <v>184</v>
      </c>
      <c r="C263" s="35">
        <v>618</v>
      </c>
      <c r="D263" s="34"/>
      <c r="E263" s="34"/>
    </row>
    <row r="264" spans="2:5">
      <c r="B264" s="28" t="s">
        <v>185</v>
      </c>
      <c r="C264" s="35">
        <v>4395371</v>
      </c>
      <c r="D264" s="34"/>
      <c r="E264" s="34"/>
    </row>
    <row r="265" spans="2:5">
      <c r="B265" s="28" t="s">
        <v>186</v>
      </c>
      <c r="C265" s="35">
        <v>3587947</v>
      </c>
      <c r="D265" s="34"/>
      <c r="E265" s="34"/>
    </row>
    <row r="266" spans="2:5">
      <c r="B266" s="28" t="s">
        <v>187</v>
      </c>
      <c r="C266" s="35">
        <v>347779.27</v>
      </c>
      <c r="D266" s="34"/>
      <c r="E266" s="34"/>
    </row>
    <row r="267" spans="2:5">
      <c r="B267" s="28" t="s">
        <v>188</v>
      </c>
      <c r="C267" s="35">
        <v>528029.41</v>
      </c>
      <c r="D267" s="34"/>
      <c r="E267" s="34"/>
    </row>
    <row r="268" spans="2:5">
      <c r="B268" s="28" t="s">
        <v>189</v>
      </c>
      <c r="C268" s="35">
        <v>275449.51</v>
      </c>
      <c r="D268" s="34"/>
      <c r="E268" s="34"/>
    </row>
    <row r="269" spans="2:5">
      <c r="B269" s="28" t="s">
        <v>190</v>
      </c>
      <c r="C269" s="35">
        <v>3791778.23</v>
      </c>
      <c r="D269" s="34"/>
      <c r="E269" s="34"/>
    </row>
    <row r="270" spans="2:5">
      <c r="B270" s="28" t="s">
        <v>191</v>
      </c>
      <c r="C270" s="35">
        <v>626721.12</v>
      </c>
      <c r="D270" s="34"/>
      <c r="E270" s="34"/>
    </row>
    <row r="271" spans="2:5">
      <c r="B271" s="28" t="s">
        <v>192</v>
      </c>
      <c r="C271" s="35">
        <v>775453.64</v>
      </c>
      <c r="D271" s="34"/>
      <c r="E271" s="34"/>
    </row>
    <row r="272" spans="2:5">
      <c r="B272" s="28" t="s">
        <v>193</v>
      </c>
      <c r="C272" s="35">
        <v>24907.8</v>
      </c>
      <c r="D272" s="34"/>
      <c r="E272" s="34"/>
    </row>
    <row r="273" spans="2:5">
      <c r="B273" s="28"/>
      <c r="C273" s="35"/>
      <c r="D273" s="34"/>
      <c r="E273" s="34"/>
    </row>
    <row r="274" spans="2:5">
      <c r="B274" s="28"/>
      <c r="C274" s="35"/>
      <c r="D274" s="34"/>
      <c r="E274" s="34"/>
    </row>
    <row r="275" spans="2:5" ht="25.5">
      <c r="B275" s="96" t="s">
        <v>194</v>
      </c>
      <c r="C275" s="34"/>
      <c r="D275" s="34"/>
      <c r="E275" s="34"/>
    </row>
    <row r="276" spans="2:5">
      <c r="B276" s="28" t="s">
        <v>195</v>
      </c>
      <c r="C276" s="35">
        <v>3008296.33</v>
      </c>
      <c r="D276" s="34"/>
      <c r="E276" s="34"/>
    </row>
    <row r="277" spans="2:5">
      <c r="B277" s="28" t="s">
        <v>196</v>
      </c>
      <c r="C277" s="35">
        <v>4614879.2699999996</v>
      </c>
      <c r="D277" s="34"/>
      <c r="E277" s="34"/>
    </row>
    <row r="278" spans="2:5">
      <c r="B278" s="28" t="s">
        <v>197</v>
      </c>
      <c r="C278" s="35">
        <v>656170115.32000005</v>
      </c>
      <c r="D278" s="34"/>
      <c r="E278" s="34"/>
    </row>
    <row r="279" spans="2:5">
      <c r="B279" s="28" t="s">
        <v>198</v>
      </c>
      <c r="C279" s="35">
        <v>19341155.629999999</v>
      </c>
      <c r="D279" s="34"/>
      <c r="E279" s="34"/>
    </row>
    <row r="280" spans="2:5">
      <c r="B280" s="28" t="s">
        <v>199</v>
      </c>
      <c r="C280" s="35">
        <v>53840883.490000002</v>
      </c>
      <c r="D280" s="34"/>
      <c r="E280" s="34"/>
    </row>
    <row r="281" spans="2:5" ht="15.75" customHeight="1">
      <c r="B281" s="28" t="s">
        <v>200</v>
      </c>
      <c r="C281" s="35">
        <v>197821.94</v>
      </c>
      <c r="D281" s="34"/>
      <c r="E281" s="34"/>
    </row>
    <row r="282" spans="2:5">
      <c r="B282" s="28" t="s">
        <v>201</v>
      </c>
      <c r="C282" s="35">
        <v>357069.67</v>
      </c>
      <c r="D282" s="34"/>
      <c r="E282" s="34"/>
    </row>
    <row r="283" spans="2:5">
      <c r="B283" s="30"/>
      <c r="C283" s="36"/>
      <c r="D283" s="36"/>
      <c r="E283" s="36"/>
    </row>
    <row r="284" spans="2:5">
      <c r="C284" s="75">
        <f>SUM(C257:C283)</f>
        <v>813505867.04000008</v>
      </c>
      <c r="D284" s="88"/>
      <c r="E284" s="89"/>
    </row>
    <row r="287" spans="2:5">
      <c r="B287" s="94" t="s">
        <v>202</v>
      </c>
      <c r="C287" s="95" t="s">
        <v>8</v>
      </c>
      <c r="D287" s="23" t="s">
        <v>176</v>
      </c>
      <c r="E287" s="23" t="s">
        <v>49</v>
      </c>
    </row>
    <row r="288" spans="2:5" ht="25.5">
      <c r="B288" s="97" t="s">
        <v>203</v>
      </c>
      <c r="C288" s="56"/>
      <c r="D288" s="56"/>
      <c r="E288" s="56"/>
    </row>
    <row r="289" spans="2:5">
      <c r="B289" s="98" t="s">
        <v>204</v>
      </c>
      <c r="C289" s="35">
        <v>4069931.61</v>
      </c>
      <c r="D289" s="34"/>
      <c r="E289" s="34"/>
    </row>
    <row r="290" spans="2:5">
      <c r="B290" s="28" t="s">
        <v>205</v>
      </c>
      <c r="C290" s="34">
        <v>2142341.84</v>
      </c>
      <c r="D290" s="34"/>
      <c r="E290" s="34"/>
    </row>
    <row r="291" spans="2:5">
      <c r="B291" s="30"/>
      <c r="C291" s="36"/>
      <c r="D291" s="36"/>
      <c r="E291" s="36"/>
    </row>
    <row r="292" spans="2:5">
      <c r="C292" s="37">
        <f>SUM(C289:C291)</f>
        <v>6212273.4499999993</v>
      </c>
      <c r="D292" s="88"/>
      <c r="E292" s="89"/>
    </row>
    <row r="296" spans="2:5">
      <c r="B296" s="16" t="s">
        <v>206</v>
      </c>
    </row>
    <row r="298" spans="2:5">
      <c r="B298" s="94" t="s">
        <v>207</v>
      </c>
      <c r="C298" s="95" t="s">
        <v>8</v>
      </c>
      <c r="D298" s="23" t="s">
        <v>208</v>
      </c>
      <c r="E298" s="23" t="s">
        <v>209</v>
      </c>
    </row>
    <row r="299" spans="2:5">
      <c r="B299" s="24" t="s">
        <v>210</v>
      </c>
      <c r="C299" s="56"/>
      <c r="D299" s="56"/>
      <c r="E299" s="56">
        <v>0</v>
      </c>
    </row>
    <row r="300" spans="2:5" ht="51">
      <c r="B300" s="99" t="s">
        <v>211</v>
      </c>
      <c r="C300" s="100">
        <v>436234182.08999997</v>
      </c>
      <c r="D300" s="101">
        <v>0.5292</v>
      </c>
      <c r="E300" s="102" t="s">
        <v>212</v>
      </c>
    </row>
    <row r="301" spans="2:5">
      <c r="B301" s="99" t="s">
        <v>213</v>
      </c>
      <c r="C301" s="100">
        <v>99462.87</v>
      </c>
      <c r="D301" s="101">
        <v>1E-4</v>
      </c>
      <c r="E301" s="102"/>
    </row>
    <row r="302" spans="2:5">
      <c r="B302" s="99" t="s">
        <v>214</v>
      </c>
      <c r="C302" s="100">
        <v>54726853.109999999</v>
      </c>
      <c r="D302" s="101">
        <v>6.6400000000000001E-2</v>
      </c>
      <c r="E302" s="102"/>
    </row>
    <row r="303" spans="2:5">
      <c r="B303" s="99" t="s">
        <v>215</v>
      </c>
      <c r="C303" s="100">
        <v>166994.95000000001</v>
      </c>
      <c r="D303" s="101">
        <v>2.0000000000000001E-4</v>
      </c>
      <c r="E303" s="102"/>
    </row>
    <row r="304" spans="2:5">
      <c r="B304" s="99" t="s">
        <v>216</v>
      </c>
      <c r="C304" s="100">
        <v>56676548.07</v>
      </c>
      <c r="D304" s="101">
        <v>6.8699999999999997E-2</v>
      </c>
      <c r="E304" s="102"/>
    </row>
    <row r="305" spans="2:5">
      <c r="B305" s="99" t="s">
        <v>217</v>
      </c>
      <c r="C305" s="100">
        <v>25236647.02</v>
      </c>
      <c r="D305" s="101">
        <v>3.0599999999999999E-2</v>
      </c>
      <c r="E305" s="102"/>
    </row>
    <row r="306" spans="2:5">
      <c r="B306" s="99" t="s">
        <v>218</v>
      </c>
      <c r="C306" s="100">
        <v>10000147.77</v>
      </c>
      <c r="D306" s="101">
        <v>1.21E-2</v>
      </c>
      <c r="E306" s="102"/>
    </row>
    <row r="307" spans="2:5">
      <c r="B307" s="99" t="s">
        <v>219</v>
      </c>
      <c r="C307" s="100">
        <v>2801223.84</v>
      </c>
      <c r="D307" s="101">
        <v>3.3999999999999998E-3</v>
      </c>
      <c r="E307" s="102"/>
    </row>
    <row r="308" spans="2:5">
      <c r="B308" s="99" t="s">
        <v>220</v>
      </c>
      <c r="C308" s="100">
        <v>29068943.75</v>
      </c>
      <c r="D308" s="101">
        <v>3.5299999999999998E-2</v>
      </c>
      <c r="E308" s="102"/>
    </row>
    <row r="309" spans="2:5">
      <c r="B309" s="99" t="s">
        <v>221</v>
      </c>
      <c r="C309" s="100">
        <v>5822837.6200000001</v>
      </c>
      <c r="D309" s="101">
        <v>7.1000000000000004E-3</v>
      </c>
      <c r="E309" s="102"/>
    </row>
    <row r="310" spans="2:5">
      <c r="B310" s="99" t="s">
        <v>222</v>
      </c>
      <c r="C310" s="100">
        <v>34458744.299999997</v>
      </c>
      <c r="D310" s="101">
        <v>4.1799999999999997E-2</v>
      </c>
      <c r="E310" s="102"/>
    </row>
    <row r="311" spans="2:5">
      <c r="B311" s="99" t="s">
        <v>223</v>
      </c>
      <c r="C311" s="100">
        <v>305930.57</v>
      </c>
      <c r="D311" s="101">
        <v>4.0000000000000002E-4</v>
      </c>
      <c r="E311" s="102"/>
    </row>
    <row r="312" spans="2:5">
      <c r="B312" s="99" t="s">
        <v>224</v>
      </c>
      <c r="C312" s="100">
        <v>513051.79</v>
      </c>
      <c r="D312" s="101">
        <v>5.9999999999999995E-4</v>
      </c>
      <c r="E312" s="102"/>
    </row>
    <row r="313" spans="2:5">
      <c r="B313" s="99" t="s">
        <v>225</v>
      </c>
      <c r="C313" s="100">
        <v>211430.45</v>
      </c>
      <c r="D313" s="101">
        <v>2.9999999999999997E-4</v>
      </c>
      <c r="E313" s="102"/>
    </row>
    <row r="314" spans="2:5">
      <c r="B314" s="99" t="s">
        <v>226</v>
      </c>
      <c r="C314" s="100">
        <v>1132659.29</v>
      </c>
      <c r="D314" s="101">
        <v>1.4E-3</v>
      </c>
      <c r="E314" s="102"/>
    </row>
    <row r="315" spans="2:5">
      <c r="B315" s="99" t="s">
        <v>227</v>
      </c>
      <c r="C315" s="100">
        <v>103568.43</v>
      </c>
      <c r="D315" s="101">
        <v>1E-4</v>
      </c>
      <c r="E315" s="102"/>
    </row>
    <row r="316" spans="2:5">
      <c r="B316" s="99" t="s">
        <v>228</v>
      </c>
      <c r="C316" s="100">
        <v>1637681.01</v>
      </c>
      <c r="D316" s="101">
        <v>2E-3</v>
      </c>
      <c r="E316" s="102"/>
    </row>
    <row r="317" spans="2:5">
      <c r="B317" s="99" t="s">
        <v>229</v>
      </c>
      <c r="C317" s="100">
        <v>246737.65</v>
      </c>
      <c r="D317" s="101">
        <v>2.9999999999999997E-4</v>
      </c>
      <c r="E317" s="102"/>
    </row>
    <row r="318" spans="2:5">
      <c r="B318" s="99" t="s">
        <v>230</v>
      </c>
      <c r="C318" s="100">
        <v>319362.55</v>
      </c>
      <c r="D318" s="101">
        <v>4.0000000000000002E-4</v>
      </c>
      <c r="E318" s="102"/>
    </row>
    <row r="319" spans="2:5">
      <c r="B319" s="99" t="s">
        <v>231</v>
      </c>
      <c r="C319" s="100">
        <v>27146486.219999999</v>
      </c>
      <c r="D319" s="101">
        <v>3.2899999999999999E-2</v>
      </c>
      <c r="E319" s="102"/>
    </row>
    <row r="320" spans="2:5">
      <c r="B320" s="99" t="s">
        <v>232</v>
      </c>
      <c r="C320" s="100">
        <v>3665636.44</v>
      </c>
      <c r="D320" s="101">
        <v>4.4000000000000003E-3</v>
      </c>
      <c r="E320" s="102"/>
    </row>
    <row r="321" spans="2:5">
      <c r="B321" s="99" t="s">
        <v>233</v>
      </c>
      <c r="C321" s="100">
        <v>401061.96</v>
      </c>
      <c r="D321" s="101">
        <v>5.0000000000000001E-4</v>
      </c>
      <c r="E321" s="102"/>
    </row>
    <row r="322" spans="2:5">
      <c r="B322" s="99" t="s">
        <v>234</v>
      </c>
      <c r="C322" s="100">
        <v>521.1</v>
      </c>
      <c r="D322" s="101">
        <v>0</v>
      </c>
      <c r="E322" s="102"/>
    </row>
    <row r="323" spans="2:5">
      <c r="B323" s="99" t="s">
        <v>235</v>
      </c>
      <c r="C323" s="100">
        <v>762986.31</v>
      </c>
      <c r="D323" s="101">
        <v>8.9999999999999998E-4</v>
      </c>
      <c r="E323" s="102"/>
    </row>
    <row r="324" spans="2:5">
      <c r="B324" s="99" t="s">
        <v>236</v>
      </c>
      <c r="C324" s="100">
        <v>388466.92</v>
      </c>
      <c r="D324" s="101">
        <v>5.0000000000000001E-4</v>
      </c>
      <c r="E324" s="102"/>
    </row>
    <row r="325" spans="2:5">
      <c r="B325" s="99" t="s">
        <v>237</v>
      </c>
      <c r="C325" s="100">
        <v>72371.11</v>
      </c>
      <c r="D325" s="101">
        <v>1E-4</v>
      </c>
      <c r="E325" s="102"/>
    </row>
    <row r="326" spans="2:5">
      <c r="B326" s="99" t="s">
        <v>238</v>
      </c>
      <c r="C326" s="100">
        <v>23965</v>
      </c>
      <c r="D326" s="101">
        <v>0</v>
      </c>
      <c r="E326" s="102"/>
    </row>
    <row r="327" spans="2:5">
      <c r="B327" s="99" t="s">
        <v>239</v>
      </c>
      <c r="C327" s="100">
        <v>18870.39</v>
      </c>
      <c r="D327" s="101">
        <v>0</v>
      </c>
      <c r="E327" s="102"/>
    </row>
    <row r="328" spans="2:5">
      <c r="B328" s="99" t="s">
        <v>240</v>
      </c>
      <c r="C328" s="100">
        <v>242036.08</v>
      </c>
      <c r="D328" s="101">
        <v>2.9999999999999997E-4</v>
      </c>
      <c r="E328" s="102"/>
    </row>
    <row r="329" spans="2:5">
      <c r="B329" s="99" t="s">
        <v>241</v>
      </c>
      <c r="C329" s="100">
        <v>938179.83</v>
      </c>
      <c r="D329" s="101">
        <v>1.1000000000000001E-3</v>
      </c>
      <c r="E329" s="102"/>
    </row>
    <row r="330" spans="2:5">
      <c r="B330" s="28" t="s">
        <v>242</v>
      </c>
      <c r="C330" s="35">
        <v>418486.09</v>
      </c>
      <c r="D330" s="103">
        <v>5.0000000000000001E-4</v>
      </c>
      <c r="E330" s="34"/>
    </row>
    <row r="331" spans="2:5">
      <c r="B331" s="28" t="s">
        <v>243</v>
      </c>
      <c r="C331" s="35">
        <v>131975.07999999999</v>
      </c>
      <c r="D331" s="103">
        <v>2.0000000000000001E-4</v>
      </c>
      <c r="E331" s="34"/>
    </row>
    <row r="332" spans="2:5">
      <c r="B332" s="28" t="s">
        <v>244</v>
      </c>
      <c r="C332" s="35">
        <v>603.72</v>
      </c>
      <c r="D332" s="103">
        <v>0</v>
      </c>
      <c r="E332" s="34"/>
    </row>
    <row r="333" spans="2:5">
      <c r="B333" s="28" t="s">
        <v>245</v>
      </c>
      <c r="C333" s="35">
        <v>82225.5</v>
      </c>
      <c r="D333" s="103">
        <v>1E-4</v>
      </c>
      <c r="E333" s="34"/>
    </row>
    <row r="334" spans="2:5">
      <c r="B334" s="28" t="s">
        <v>246</v>
      </c>
      <c r="C334" s="35">
        <v>45500</v>
      </c>
      <c r="D334" s="103">
        <v>1E-4</v>
      </c>
      <c r="E334" s="34"/>
    </row>
    <row r="335" spans="2:5">
      <c r="B335" s="28" t="s">
        <v>247</v>
      </c>
      <c r="C335" s="35">
        <v>2121337.11</v>
      </c>
      <c r="D335" s="103">
        <v>2.5999999999999999E-3</v>
      </c>
      <c r="E335" s="34"/>
    </row>
    <row r="336" spans="2:5">
      <c r="B336" s="28" t="s">
        <v>248</v>
      </c>
      <c r="C336" s="35">
        <v>47436.43</v>
      </c>
      <c r="D336" s="103">
        <v>1E-4</v>
      </c>
      <c r="E336" s="34"/>
    </row>
    <row r="337" spans="2:5">
      <c r="B337" s="28" t="s">
        <v>249</v>
      </c>
      <c r="C337" s="35">
        <v>2726</v>
      </c>
      <c r="D337" s="103">
        <v>0</v>
      </c>
      <c r="E337" s="34"/>
    </row>
    <row r="338" spans="2:5">
      <c r="B338" s="28" t="s">
        <v>250</v>
      </c>
      <c r="C338" s="35">
        <v>4123950.33</v>
      </c>
      <c r="D338" s="103">
        <v>5.0000000000000001E-3</v>
      </c>
      <c r="E338" s="34"/>
    </row>
    <row r="339" spans="2:5">
      <c r="B339" s="28" t="s">
        <v>251</v>
      </c>
      <c r="C339" s="35">
        <v>484999.76</v>
      </c>
      <c r="D339" s="103">
        <v>5.9999999999999995E-4</v>
      </c>
      <c r="E339" s="34"/>
    </row>
    <row r="340" spans="2:5">
      <c r="B340" s="28" t="s">
        <v>252</v>
      </c>
      <c r="C340" s="35">
        <v>42771.67</v>
      </c>
      <c r="D340" s="103">
        <v>1E-4</v>
      </c>
      <c r="E340" s="34"/>
    </row>
    <row r="341" spans="2:5">
      <c r="B341" s="28" t="s">
        <v>253</v>
      </c>
      <c r="C341" s="35">
        <v>1080551.6200000001</v>
      </c>
      <c r="D341" s="103">
        <v>1.2999999999999999E-3</v>
      </c>
      <c r="E341" s="34"/>
    </row>
    <row r="342" spans="2:5">
      <c r="B342" s="28" t="s">
        <v>254</v>
      </c>
      <c r="C342" s="35">
        <v>30174</v>
      </c>
      <c r="D342" s="103">
        <v>0</v>
      </c>
      <c r="E342" s="34"/>
    </row>
    <row r="343" spans="2:5">
      <c r="B343" s="28" t="s">
        <v>255</v>
      </c>
      <c r="C343" s="35">
        <v>525270.39</v>
      </c>
      <c r="D343" s="103">
        <v>5.9999999999999995E-4</v>
      </c>
      <c r="E343" s="34"/>
    </row>
    <row r="344" spans="2:5">
      <c r="B344" s="28" t="s">
        <v>256</v>
      </c>
      <c r="C344" s="35">
        <v>105774.02</v>
      </c>
      <c r="D344" s="103">
        <v>1E-4</v>
      </c>
      <c r="E344" s="34"/>
    </row>
    <row r="345" spans="2:5">
      <c r="B345" s="28" t="s">
        <v>257</v>
      </c>
      <c r="C345" s="35">
        <v>271634.28999999998</v>
      </c>
      <c r="D345" s="103">
        <v>2.9999999999999997E-4</v>
      </c>
      <c r="E345" s="34"/>
    </row>
    <row r="346" spans="2:5">
      <c r="B346" s="28" t="s">
        <v>258</v>
      </c>
      <c r="C346" s="35">
        <v>1038960.27</v>
      </c>
      <c r="D346" s="103">
        <v>1.2999999999999999E-3</v>
      </c>
      <c r="E346" s="34"/>
    </row>
    <row r="347" spans="2:5">
      <c r="B347" s="28" t="s">
        <v>259</v>
      </c>
      <c r="C347" s="35">
        <v>4872</v>
      </c>
      <c r="D347" s="103">
        <v>0</v>
      </c>
      <c r="E347" s="34"/>
    </row>
    <row r="348" spans="2:5">
      <c r="B348" s="28" t="s">
        <v>260</v>
      </c>
      <c r="C348" s="35">
        <v>9617.7099999999991</v>
      </c>
      <c r="D348" s="103">
        <v>0</v>
      </c>
      <c r="E348" s="34"/>
    </row>
    <row r="349" spans="2:5">
      <c r="B349" s="28" t="s">
        <v>261</v>
      </c>
      <c r="C349" s="35">
        <v>78174.83</v>
      </c>
      <c r="D349" s="103">
        <v>1E-4</v>
      </c>
      <c r="E349" s="34"/>
    </row>
    <row r="350" spans="2:5">
      <c r="B350" s="28" t="s">
        <v>262</v>
      </c>
      <c r="C350" s="35">
        <v>1361620.59</v>
      </c>
      <c r="D350" s="103">
        <v>1.6999999999999999E-3</v>
      </c>
      <c r="E350" s="34"/>
    </row>
    <row r="351" spans="2:5">
      <c r="B351" s="28" t="s">
        <v>263</v>
      </c>
      <c r="C351" s="35">
        <v>232759.73</v>
      </c>
      <c r="D351" s="103">
        <v>2.9999999999999997E-4</v>
      </c>
      <c r="E351" s="34"/>
    </row>
    <row r="352" spans="2:5">
      <c r="B352" s="28" t="s">
        <v>264</v>
      </c>
      <c r="C352" s="35">
        <v>99950.3</v>
      </c>
      <c r="D352" s="103">
        <v>1E-4</v>
      </c>
      <c r="E352" s="34"/>
    </row>
    <row r="353" spans="2:5">
      <c r="B353" s="28" t="s">
        <v>265</v>
      </c>
      <c r="C353" s="35">
        <v>517096.65</v>
      </c>
      <c r="D353" s="103">
        <v>5.9999999999999995E-4</v>
      </c>
      <c r="E353" s="34"/>
    </row>
    <row r="354" spans="2:5">
      <c r="B354" s="28" t="s">
        <v>266</v>
      </c>
      <c r="C354" s="35">
        <v>352899.68</v>
      </c>
      <c r="D354" s="103">
        <v>4.0000000000000002E-4</v>
      </c>
      <c r="E354" s="34"/>
    </row>
    <row r="355" spans="2:5">
      <c r="B355" s="28" t="s">
        <v>267</v>
      </c>
      <c r="C355" s="35">
        <v>4238976.1100000003</v>
      </c>
      <c r="D355" s="103">
        <v>5.1000000000000004E-3</v>
      </c>
      <c r="E355" s="34"/>
    </row>
    <row r="356" spans="2:5">
      <c r="B356" s="28" t="s">
        <v>268</v>
      </c>
      <c r="C356" s="35">
        <v>80524.47</v>
      </c>
      <c r="D356" s="103">
        <v>1E-4</v>
      </c>
      <c r="E356" s="34"/>
    </row>
    <row r="357" spans="2:5">
      <c r="B357" s="28" t="s">
        <v>269</v>
      </c>
      <c r="C357" s="35">
        <v>2146560.23</v>
      </c>
      <c r="D357" s="103">
        <v>2.5999999999999999E-3</v>
      </c>
      <c r="E357" s="34"/>
    </row>
    <row r="358" spans="2:5">
      <c r="B358" s="28" t="s">
        <v>270</v>
      </c>
      <c r="C358" s="35">
        <v>62060</v>
      </c>
      <c r="D358" s="103">
        <v>1E-4</v>
      </c>
      <c r="E358" s="34"/>
    </row>
    <row r="359" spans="2:5">
      <c r="B359" s="28" t="s">
        <v>271</v>
      </c>
      <c r="C359" s="35">
        <v>4151570.01</v>
      </c>
      <c r="D359" s="103">
        <v>5.0000000000000001E-3</v>
      </c>
      <c r="E359" s="34"/>
    </row>
    <row r="360" spans="2:5">
      <c r="B360" s="28" t="s">
        <v>272</v>
      </c>
      <c r="C360" s="35">
        <v>24999.57</v>
      </c>
      <c r="D360" s="103">
        <v>0</v>
      </c>
      <c r="E360" s="34"/>
    </row>
    <row r="361" spans="2:5">
      <c r="B361" s="28" t="s">
        <v>273</v>
      </c>
      <c r="C361" s="35">
        <v>5768646.7800000003</v>
      </c>
      <c r="D361" s="103">
        <v>7.0000000000000001E-3</v>
      </c>
      <c r="E361" s="34"/>
    </row>
    <row r="362" spans="2:5">
      <c r="B362" s="28" t="s">
        <v>274</v>
      </c>
      <c r="C362" s="35">
        <v>1157410.6000000001</v>
      </c>
      <c r="D362" s="103">
        <v>1.4E-3</v>
      </c>
      <c r="E362" s="34"/>
    </row>
    <row r="363" spans="2:5">
      <c r="B363" s="28" t="s">
        <v>275</v>
      </c>
      <c r="C363" s="35">
        <v>206900.95</v>
      </c>
      <c r="D363" s="103">
        <v>2.9999999999999997E-4</v>
      </c>
      <c r="E363" s="34"/>
    </row>
    <row r="364" spans="2:5">
      <c r="B364" s="28" t="s">
        <v>276</v>
      </c>
      <c r="C364" s="35">
        <v>769111.99</v>
      </c>
      <c r="D364" s="103">
        <v>8.9999999999999998E-4</v>
      </c>
      <c r="E364" s="34"/>
    </row>
    <row r="365" spans="2:5">
      <c r="B365" s="28" t="s">
        <v>277</v>
      </c>
      <c r="C365" s="35">
        <v>5739876.2999999998</v>
      </c>
      <c r="D365" s="103">
        <v>7.0000000000000001E-3</v>
      </c>
      <c r="E365" s="34"/>
    </row>
    <row r="366" spans="2:5">
      <c r="B366" s="28" t="s">
        <v>278</v>
      </c>
      <c r="C366" s="35">
        <v>2026507.69</v>
      </c>
      <c r="D366" s="103">
        <v>2.5000000000000001E-3</v>
      </c>
      <c r="E366" s="34"/>
    </row>
    <row r="367" spans="2:5">
      <c r="B367" s="28" t="s">
        <v>279</v>
      </c>
      <c r="C367" s="35">
        <v>2263678.3199999998</v>
      </c>
      <c r="D367" s="103">
        <v>2.7000000000000001E-3</v>
      </c>
      <c r="E367" s="34"/>
    </row>
    <row r="368" spans="2:5">
      <c r="B368" s="28" t="s">
        <v>280</v>
      </c>
      <c r="C368" s="35">
        <v>14517785.24</v>
      </c>
      <c r="D368" s="103">
        <v>1.7600000000000001E-2</v>
      </c>
      <c r="E368" s="34"/>
    </row>
    <row r="369" spans="2:5">
      <c r="B369" s="28" t="s">
        <v>281</v>
      </c>
      <c r="C369" s="35">
        <v>1741386</v>
      </c>
      <c r="D369" s="103">
        <v>2.0999999999999999E-3</v>
      </c>
      <c r="E369" s="34"/>
    </row>
    <row r="370" spans="2:5">
      <c r="B370" s="28" t="s">
        <v>282</v>
      </c>
      <c r="C370" s="35">
        <v>654811.06000000006</v>
      </c>
      <c r="D370" s="103">
        <v>8.0000000000000004E-4</v>
      </c>
      <c r="E370" s="34"/>
    </row>
    <row r="371" spans="2:5">
      <c r="B371" s="28" t="s">
        <v>283</v>
      </c>
      <c r="C371" s="35">
        <v>62819.96</v>
      </c>
      <c r="D371" s="103">
        <v>1E-4</v>
      </c>
      <c r="E371" s="34"/>
    </row>
    <row r="372" spans="2:5">
      <c r="B372" s="28" t="s">
        <v>284</v>
      </c>
      <c r="C372" s="35">
        <v>13618684.67</v>
      </c>
      <c r="D372" s="103">
        <v>1.6500000000000001E-2</v>
      </c>
      <c r="E372" s="34"/>
    </row>
    <row r="373" spans="2:5">
      <c r="B373" s="28" t="s">
        <v>285</v>
      </c>
      <c r="C373" s="35">
        <v>1018756.65</v>
      </c>
      <c r="D373" s="103">
        <v>1.1999999999999999E-3</v>
      </c>
      <c r="E373" s="34"/>
    </row>
    <row r="374" spans="2:5">
      <c r="B374" s="28" t="s">
        <v>286</v>
      </c>
      <c r="C374" s="35">
        <v>682174.89</v>
      </c>
      <c r="D374" s="103">
        <v>8.0000000000000004E-4</v>
      </c>
      <c r="E374" s="34"/>
    </row>
    <row r="375" spans="2:5">
      <c r="B375" s="28" t="s">
        <v>287</v>
      </c>
      <c r="C375" s="35">
        <v>1392212.2</v>
      </c>
      <c r="D375" s="103">
        <v>1.6999999999999999E-3</v>
      </c>
      <c r="E375" s="34"/>
    </row>
    <row r="376" spans="2:5">
      <c r="B376" s="28" t="s">
        <v>288</v>
      </c>
      <c r="C376" s="35">
        <v>944325.26</v>
      </c>
      <c r="D376" s="103">
        <v>1.1000000000000001E-3</v>
      </c>
      <c r="E376" s="34"/>
    </row>
    <row r="377" spans="2:5">
      <c r="B377" s="28" t="s">
        <v>289</v>
      </c>
      <c r="C377" s="35">
        <v>1446838.79</v>
      </c>
      <c r="D377" s="103">
        <v>1.8E-3</v>
      </c>
      <c r="E377" s="34"/>
    </row>
    <row r="378" spans="2:5">
      <c r="B378" s="28" t="s">
        <v>290</v>
      </c>
      <c r="C378" s="35">
        <v>181135.85</v>
      </c>
      <c r="D378" s="103">
        <v>2.0000000000000001E-4</v>
      </c>
      <c r="E378" s="34"/>
    </row>
    <row r="379" spans="2:5">
      <c r="B379" s="28" t="s">
        <v>291</v>
      </c>
      <c r="C379" s="35">
        <v>1278004.74</v>
      </c>
      <c r="D379" s="103">
        <v>1.6000000000000001E-3</v>
      </c>
      <c r="E379" s="34"/>
    </row>
    <row r="380" spans="2:5">
      <c r="B380" s="28" t="s">
        <v>292</v>
      </c>
      <c r="C380" s="35">
        <v>1479589.27</v>
      </c>
      <c r="D380" s="103">
        <v>1.8E-3</v>
      </c>
      <c r="E380" s="34"/>
    </row>
    <row r="381" spans="2:5">
      <c r="B381" s="28" t="s">
        <v>293</v>
      </c>
      <c r="C381" s="35">
        <v>150000</v>
      </c>
      <c r="D381" s="103">
        <v>2.0000000000000001E-4</v>
      </c>
      <c r="E381" s="34"/>
    </row>
    <row r="382" spans="2:5">
      <c r="B382" s="28" t="s">
        <v>294</v>
      </c>
      <c r="C382" s="35">
        <v>172640</v>
      </c>
      <c r="D382" s="103">
        <v>2.0000000000000001E-4</v>
      </c>
      <c r="E382" s="34"/>
    </row>
    <row r="383" spans="2:5">
      <c r="B383" s="28" t="s">
        <v>295</v>
      </c>
      <c r="C383" s="35">
        <v>128494.16</v>
      </c>
      <c r="D383" s="103">
        <v>2.0000000000000001E-4</v>
      </c>
      <c r="E383" s="34"/>
    </row>
    <row r="384" spans="2:5">
      <c r="B384" s="28" t="s">
        <v>296</v>
      </c>
      <c r="C384" s="35">
        <v>469952.69</v>
      </c>
      <c r="D384" s="103">
        <v>5.9999999999999995E-4</v>
      </c>
      <c r="E384" s="34"/>
    </row>
    <row r="385" spans="2:5">
      <c r="B385" s="28" t="s">
        <v>297</v>
      </c>
      <c r="C385" s="35">
        <v>800744.45</v>
      </c>
      <c r="D385" s="103">
        <v>1E-3</v>
      </c>
      <c r="E385" s="34"/>
    </row>
    <row r="386" spans="2:5">
      <c r="B386" s="28" t="s">
        <v>298</v>
      </c>
      <c r="C386" s="35">
        <v>3043.26</v>
      </c>
      <c r="D386" s="103">
        <v>0</v>
      </c>
      <c r="E386" s="34"/>
    </row>
    <row r="387" spans="2:5">
      <c r="B387" s="28" t="s">
        <v>299</v>
      </c>
      <c r="C387" s="35">
        <v>324.8</v>
      </c>
      <c r="D387" s="103">
        <v>0</v>
      </c>
      <c r="E387" s="34"/>
    </row>
    <row r="388" spans="2:5">
      <c r="B388" s="28" t="s">
        <v>300</v>
      </c>
      <c r="C388" s="35">
        <v>1082924.47</v>
      </c>
      <c r="D388" s="103">
        <v>1.2999999999999999E-3</v>
      </c>
      <c r="E388" s="34"/>
    </row>
    <row r="389" spans="2:5">
      <c r="B389" s="28" t="s">
        <v>301</v>
      </c>
      <c r="C389" s="35">
        <v>150861.81</v>
      </c>
      <c r="D389" s="103">
        <v>2.0000000000000001E-4</v>
      </c>
      <c r="E389" s="34"/>
    </row>
    <row r="390" spans="2:5">
      <c r="B390" s="28" t="s">
        <v>302</v>
      </c>
      <c r="C390" s="35">
        <v>4065396.24</v>
      </c>
      <c r="D390" s="103">
        <v>4.8999999999999998E-3</v>
      </c>
      <c r="E390" s="34"/>
    </row>
    <row r="391" spans="2:5">
      <c r="B391" s="28" t="s">
        <v>303</v>
      </c>
      <c r="C391" s="35">
        <v>3792683.19</v>
      </c>
      <c r="D391" s="103">
        <v>4.5999999999999999E-3</v>
      </c>
      <c r="E391" s="34"/>
    </row>
    <row r="392" spans="2:5">
      <c r="B392" s="28" t="s">
        <v>304</v>
      </c>
      <c r="C392" s="35">
        <v>20253.41</v>
      </c>
      <c r="D392" s="103">
        <v>0</v>
      </c>
      <c r="E392" s="34"/>
    </row>
    <row r="393" spans="2:5">
      <c r="B393" s="28" t="s">
        <v>305</v>
      </c>
      <c r="C393" s="35">
        <v>2194714.4</v>
      </c>
      <c r="D393" s="103">
        <v>2.7000000000000001E-3</v>
      </c>
      <c r="E393" s="34"/>
    </row>
    <row r="394" spans="2:5">
      <c r="B394" s="28" t="s">
        <v>306</v>
      </c>
      <c r="C394" s="35">
        <v>9951056.8800000008</v>
      </c>
      <c r="D394" s="103">
        <v>1.21E-2</v>
      </c>
      <c r="E394" s="34"/>
    </row>
    <row r="395" spans="2:5">
      <c r="B395" s="28" t="s">
        <v>307</v>
      </c>
      <c r="C395" s="35">
        <v>96993.4</v>
      </c>
      <c r="D395" s="103">
        <v>1E-4</v>
      </c>
      <c r="E395" s="34"/>
    </row>
    <row r="396" spans="2:5">
      <c r="B396" s="28" t="s">
        <v>308</v>
      </c>
      <c r="C396" s="35">
        <v>378407.72</v>
      </c>
      <c r="D396" s="103">
        <v>5.0000000000000001E-4</v>
      </c>
      <c r="E396" s="34"/>
    </row>
    <row r="397" spans="2:5">
      <c r="B397" s="28" t="s">
        <v>309</v>
      </c>
      <c r="C397" s="35">
        <v>3759045</v>
      </c>
      <c r="D397" s="103">
        <v>4.5999999999999999E-3</v>
      </c>
      <c r="E397" s="34"/>
    </row>
    <row r="398" spans="2:5">
      <c r="B398" s="28" t="s">
        <v>310</v>
      </c>
      <c r="C398" s="35">
        <v>2740873.54</v>
      </c>
      <c r="D398" s="103">
        <v>3.3E-3</v>
      </c>
      <c r="E398" s="34"/>
    </row>
    <row r="399" spans="2:5">
      <c r="B399" s="28" t="s">
        <v>311</v>
      </c>
      <c r="C399" s="35">
        <v>114983</v>
      </c>
      <c r="D399" s="103">
        <v>1E-4</v>
      </c>
      <c r="E399" s="34"/>
    </row>
    <row r="400" spans="2:5">
      <c r="B400" s="28" t="s">
        <v>312</v>
      </c>
      <c r="C400" s="35">
        <v>7930874.4199999999</v>
      </c>
      <c r="D400" s="103">
        <v>9.5999999999999992E-3</v>
      </c>
      <c r="E400" s="34"/>
    </row>
    <row r="401" spans="2:5">
      <c r="B401" s="28" t="s">
        <v>313</v>
      </c>
      <c r="C401" s="35">
        <v>746782.79</v>
      </c>
      <c r="D401" s="103">
        <v>8.9999999999999998E-4</v>
      </c>
      <c r="E401" s="34"/>
    </row>
    <row r="402" spans="2:5">
      <c r="B402" s="28" t="s">
        <v>314</v>
      </c>
      <c r="C402" s="35">
        <v>992545.07</v>
      </c>
      <c r="D402" s="103">
        <v>1.1999999999999999E-3</v>
      </c>
      <c r="E402" s="34"/>
    </row>
    <row r="403" spans="2:5">
      <c r="B403" s="28" t="s">
        <v>315</v>
      </c>
      <c r="C403" s="35">
        <v>1516</v>
      </c>
      <c r="D403" s="103">
        <v>0</v>
      </c>
      <c r="E403" s="34"/>
    </row>
    <row r="404" spans="2:5">
      <c r="B404" s="28" t="s">
        <v>316</v>
      </c>
      <c r="C404" s="35">
        <v>99987</v>
      </c>
      <c r="D404" s="103">
        <v>1E-4</v>
      </c>
      <c r="E404" s="34"/>
    </row>
    <row r="405" spans="2:5">
      <c r="B405" s="28" t="s">
        <v>317</v>
      </c>
      <c r="C405" s="35">
        <v>6957905.2699999996</v>
      </c>
      <c r="D405" s="103">
        <v>8.3999999999999995E-3</v>
      </c>
      <c r="E405" s="34"/>
    </row>
    <row r="406" spans="2:5">
      <c r="B406" s="28" t="s">
        <v>318</v>
      </c>
      <c r="C406" s="35">
        <v>2419</v>
      </c>
      <c r="D406" s="103">
        <v>0</v>
      </c>
      <c r="E406" s="34"/>
    </row>
    <row r="407" spans="2:5">
      <c r="B407" s="28" t="s">
        <v>319</v>
      </c>
      <c r="C407" s="35">
        <v>415562</v>
      </c>
      <c r="D407" s="103">
        <v>5.0000000000000001E-4</v>
      </c>
      <c r="E407" s="34"/>
    </row>
    <row r="408" spans="2:5">
      <c r="B408" s="28" t="s">
        <v>320</v>
      </c>
      <c r="C408" s="35">
        <v>1898040</v>
      </c>
      <c r="D408" s="103">
        <v>2.3E-3</v>
      </c>
      <c r="E408" s="34"/>
    </row>
    <row r="409" spans="2:5">
      <c r="B409" s="28" t="s">
        <v>321</v>
      </c>
      <c r="C409" s="35">
        <v>1416</v>
      </c>
      <c r="D409" s="103">
        <v>0</v>
      </c>
      <c r="E409" s="34"/>
    </row>
    <row r="410" spans="2:5">
      <c r="B410" s="28" t="s">
        <v>322</v>
      </c>
      <c r="C410" s="35">
        <v>246647</v>
      </c>
      <c r="D410" s="103">
        <v>2.9999999999999997E-4</v>
      </c>
      <c r="E410" s="34"/>
    </row>
    <row r="411" spans="2:5">
      <c r="B411" s="28" t="s">
        <v>323</v>
      </c>
      <c r="C411" s="35">
        <v>5056</v>
      </c>
      <c r="D411" s="103">
        <v>0</v>
      </c>
      <c r="E411" s="34"/>
    </row>
    <row r="412" spans="2:5">
      <c r="B412" s="28" t="s">
        <v>324</v>
      </c>
      <c r="C412" s="35">
        <v>93988.5</v>
      </c>
      <c r="D412" s="103">
        <v>1E-4</v>
      </c>
      <c r="E412" s="34"/>
    </row>
    <row r="413" spans="2:5">
      <c r="B413" s="28" t="s">
        <v>325</v>
      </c>
      <c r="C413" s="35">
        <v>103723</v>
      </c>
      <c r="D413" s="103">
        <v>2.0000000000000001E-4</v>
      </c>
      <c r="E413" s="34"/>
    </row>
    <row r="414" spans="2:5">
      <c r="B414" s="28" t="s">
        <v>326</v>
      </c>
      <c r="C414" s="35">
        <v>181595.65</v>
      </c>
      <c r="D414" s="103">
        <v>2.0000000000000001E-4</v>
      </c>
      <c r="E414" s="34"/>
    </row>
    <row r="415" spans="2:5">
      <c r="B415" s="28" t="s">
        <v>327</v>
      </c>
      <c r="C415" s="35">
        <v>293915.53999999998</v>
      </c>
      <c r="D415" s="103">
        <v>4.0000000000000002E-4</v>
      </c>
      <c r="E415" s="34"/>
    </row>
    <row r="416" spans="2:5">
      <c r="B416" s="28" t="s">
        <v>328</v>
      </c>
      <c r="C416" s="35">
        <v>63117.58</v>
      </c>
      <c r="D416" s="103">
        <v>1E-4</v>
      </c>
      <c r="E416" s="34"/>
    </row>
    <row r="417" spans="2:7">
      <c r="B417" s="30"/>
      <c r="C417" s="36"/>
      <c r="D417" s="36"/>
      <c r="E417" s="36">
        <v>0</v>
      </c>
    </row>
    <row r="418" spans="2:7">
      <c r="C418" s="75">
        <f>SUM(C300:C417)</f>
        <v>824398787.10000002</v>
      </c>
      <c r="D418" s="104">
        <f>SUM(D300:D417)</f>
        <v>1.0000999999999991</v>
      </c>
      <c r="E418" s="23"/>
    </row>
    <row r="422" spans="2:7">
      <c r="B422" s="16" t="s">
        <v>329</v>
      </c>
    </row>
    <row r="424" spans="2:7">
      <c r="B424" s="62" t="s">
        <v>330</v>
      </c>
      <c r="C424" s="63" t="s">
        <v>58</v>
      </c>
      <c r="D424" s="92" t="s">
        <v>59</v>
      </c>
      <c r="E424" s="92" t="s">
        <v>331</v>
      </c>
      <c r="F424" s="105" t="s">
        <v>9</v>
      </c>
      <c r="G424" s="63" t="s">
        <v>163</v>
      </c>
    </row>
    <row r="425" spans="2:7">
      <c r="B425" s="76" t="s">
        <v>332</v>
      </c>
      <c r="C425" s="25"/>
      <c r="D425" s="25"/>
      <c r="E425" s="25">
        <v>0</v>
      </c>
      <c r="F425" s="25">
        <v>0</v>
      </c>
      <c r="G425" s="106">
        <v>0</v>
      </c>
    </row>
    <row r="426" spans="2:7">
      <c r="B426" s="107" t="s">
        <v>333</v>
      </c>
      <c r="C426" s="29">
        <v>384436138.44999999</v>
      </c>
      <c r="D426" s="29">
        <v>413653901.01999998</v>
      </c>
      <c r="E426" s="29">
        <v>29217762.57</v>
      </c>
      <c r="F426" s="29" t="s">
        <v>334</v>
      </c>
      <c r="G426" s="108" t="s">
        <v>335</v>
      </c>
    </row>
    <row r="427" spans="2:7">
      <c r="B427" s="107" t="s">
        <v>336</v>
      </c>
      <c r="C427" s="29">
        <v>-5276876.18</v>
      </c>
      <c r="D427" s="29">
        <v>-10333911.67</v>
      </c>
      <c r="E427" s="29">
        <v>-5057035.49</v>
      </c>
      <c r="F427" s="29" t="s">
        <v>337</v>
      </c>
      <c r="G427" s="29" t="s">
        <v>337</v>
      </c>
    </row>
    <row r="428" spans="2:7">
      <c r="B428" s="107" t="s">
        <v>338</v>
      </c>
      <c r="C428" s="29">
        <v>49775405</v>
      </c>
      <c r="D428" s="29">
        <v>53775405</v>
      </c>
      <c r="E428" s="29">
        <v>4000000</v>
      </c>
      <c r="F428" s="29" t="s">
        <v>334</v>
      </c>
      <c r="G428" s="108" t="s">
        <v>335</v>
      </c>
    </row>
    <row r="429" spans="2:7">
      <c r="B429" s="107" t="s">
        <v>339</v>
      </c>
      <c r="C429" s="29">
        <v>2886339.19</v>
      </c>
      <c r="D429" s="29">
        <v>2886339.19</v>
      </c>
      <c r="E429" s="29">
        <v>0</v>
      </c>
      <c r="F429" s="29" t="s">
        <v>334</v>
      </c>
      <c r="G429" s="108" t="s">
        <v>340</v>
      </c>
    </row>
    <row r="430" spans="2:7">
      <c r="B430" s="107" t="s">
        <v>341</v>
      </c>
      <c r="C430" s="29">
        <v>952375</v>
      </c>
      <c r="D430" s="29">
        <v>3623299.7</v>
      </c>
      <c r="E430" s="29">
        <v>2670924.7000000002</v>
      </c>
      <c r="F430" s="29" t="s">
        <v>334</v>
      </c>
      <c r="G430" s="108" t="s">
        <v>342</v>
      </c>
    </row>
    <row r="431" spans="2:7">
      <c r="B431" s="107" t="s">
        <v>343</v>
      </c>
      <c r="C431" s="29">
        <v>10129236.34</v>
      </c>
      <c r="D431" s="29">
        <v>5167266.47</v>
      </c>
      <c r="E431" s="29">
        <v>-4961969.87</v>
      </c>
      <c r="F431" s="29" t="s">
        <v>334</v>
      </c>
      <c r="G431" s="108" t="s">
        <v>342</v>
      </c>
    </row>
    <row r="432" spans="2:7">
      <c r="B432" s="107" t="s">
        <v>344</v>
      </c>
      <c r="C432" s="29">
        <v>0</v>
      </c>
      <c r="D432" s="29">
        <v>1345398.49</v>
      </c>
      <c r="E432" s="29">
        <v>1345398.49</v>
      </c>
      <c r="F432" s="29" t="s">
        <v>334</v>
      </c>
      <c r="G432" s="108" t="s">
        <v>345</v>
      </c>
    </row>
    <row r="433" spans="2:7">
      <c r="B433" s="107" t="s">
        <v>346</v>
      </c>
      <c r="C433" s="29">
        <v>12485533.57</v>
      </c>
      <c r="D433" s="29">
        <v>1824626.39</v>
      </c>
      <c r="E433" s="29">
        <v>-10660907.18</v>
      </c>
      <c r="F433" s="29" t="s">
        <v>334</v>
      </c>
      <c r="G433" s="108" t="s">
        <v>345</v>
      </c>
    </row>
    <row r="434" spans="2:7">
      <c r="B434" s="107" t="s">
        <v>347</v>
      </c>
      <c r="C434" s="29">
        <v>5391977.1799999997</v>
      </c>
      <c r="D434" s="29">
        <v>11875856.48</v>
      </c>
      <c r="E434" s="29">
        <v>6483879.2999999998</v>
      </c>
      <c r="F434" s="29" t="s">
        <v>334</v>
      </c>
      <c r="G434" s="108" t="s">
        <v>345</v>
      </c>
    </row>
    <row r="435" spans="2:7">
      <c r="B435" s="107" t="s">
        <v>348</v>
      </c>
      <c r="C435" s="29">
        <v>5151389.03</v>
      </c>
      <c r="D435" s="29">
        <v>0</v>
      </c>
      <c r="E435" s="29">
        <v>-5151389.03</v>
      </c>
      <c r="F435" s="29" t="s">
        <v>334</v>
      </c>
      <c r="G435" s="108" t="s">
        <v>349</v>
      </c>
    </row>
    <row r="436" spans="2:7">
      <c r="B436" s="107" t="s">
        <v>350</v>
      </c>
      <c r="C436" s="29">
        <v>8510894.4700000007</v>
      </c>
      <c r="D436" s="29">
        <v>20996428.039999999</v>
      </c>
      <c r="E436" s="29">
        <v>12485533.57</v>
      </c>
      <c r="F436" s="29" t="s">
        <v>334</v>
      </c>
      <c r="G436" s="108" t="s">
        <v>345</v>
      </c>
    </row>
    <row r="437" spans="2:7">
      <c r="B437" s="107" t="s">
        <v>351</v>
      </c>
      <c r="C437" s="29">
        <v>16033793.4</v>
      </c>
      <c r="D437" s="29">
        <v>25141485.399999999</v>
      </c>
      <c r="E437" s="29">
        <v>9107692</v>
      </c>
      <c r="F437" s="29" t="s">
        <v>334</v>
      </c>
      <c r="G437" s="108" t="s">
        <v>342</v>
      </c>
    </row>
    <row r="438" spans="2:7">
      <c r="B438" s="107" t="s">
        <v>352</v>
      </c>
      <c r="C438" s="29">
        <v>102980411.64</v>
      </c>
      <c r="D438" s="29">
        <v>102980411.64</v>
      </c>
      <c r="E438" s="29">
        <v>0</v>
      </c>
      <c r="F438" s="29" t="s">
        <v>334</v>
      </c>
      <c r="G438" s="108" t="s">
        <v>342</v>
      </c>
    </row>
    <row r="439" spans="2:7">
      <c r="B439" s="107" t="s">
        <v>353</v>
      </c>
      <c r="C439" s="29">
        <v>45758456.369999997</v>
      </c>
      <c r="D439" s="29">
        <v>46710831.369999997</v>
      </c>
      <c r="E439" s="29">
        <v>952375</v>
      </c>
      <c r="F439" s="29" t="s">
        <v>334</v>
      </c>
      <c r="G439" s="108" t="s">
        <v>342</v>
      </c>
    </row>
    <row r="440" spans="2:7">
      <c r="B440" s="107" t="s">
        <v>354</v>
      </c>
      <c r="C440" s="29">
        <v>176424193.87</v>
      </c>
      <c r="D440" s="29">
        <v>186553430.21000001</v>
      </c>
      <c r="E440" s="29">
        <v>10129236.34</v>
      </c>
      <c r="F440" s="29" t="s">
        <v>334</v>
      </c>
      <c r="G440" s="108" t="s">
        <v>342</v>
      </c>
    </row>
    <row r="441" spans="2:7">
      <c r="B441" s="107" t="s">
        <v>355</v>
      </c>
      <c r="C441" s="29">
        <v>9321498.0700000003</v>
      </c>
      <c r="D441" s="29">
        <v>14472887.1</v>
      </c>
      <c r="E441" s="29">
        <v>5151389.03</v>
      </c>
      <c r="F441" s="29" t="s">
        <v>334</v>
      </c>
      <c r="G441" s="108" t="s">
        <v>349</v>
      </c>
    </row>
    <row r="442" spans="2:7">
      <c r="B442" s="107"/>
      <c r="C442" s="29"/>
      <c r="D442" s="29"/>
      <c r="E442" s="29"/>
      <c r="F442" s="29"/>
      <c r="G442" s="108"/>
    </row>
    <row r="443" spans="2:7">
      <c r="C443" s="75">
        <f>SUM(C426:C442)</f>
        <v>824960765.39999998</v>
      </c>
      <c r="D443" s="75">
        <f>SUM(D426:D442)</f>
        <v>880673654.83000004</v>
      </c>
      <c r="E443" s="109"/>
      <c r="F443" s="110"/>
      <c r="G443" s="111"/>
    </row>
    <row r="446" spans="2:7">
      <c r="B446" s="112"/>
      <c r="C446" s="112"/>
      <c r="D446" s="112"/>
      <c r="E446" s="112"/>
      <c r="F446" s="112"/>
    </row>
    <row r="447" spans="2:7">
      <c r="B447" s="94" t="s">
        <v>356</v>
      </c>
      <c r="C447" s="95" t="s">
        <v>58</v>
      </c>
      <c r="D447" s="23" t="s">
        <v>59</v>
      </c>
      <c r="E447" s="23" t="s">
        <v>331</v>
      </c>
      <c r="F447" s="113" t="s">
        <v>163</v>
      </c>
    </row>
    <row r="448" spans="2:7">
      <c r="B448" s="76" t="s">
        <v>357</v>
      </c>
      <c r="C448" s="25"/>
      <c r="D448" s="25"/>
      <c r="E448" s="25"/>
      <c r="F448" s="25"/>
    </row>
    <row r="449" spans="2:6">
      <c r="B449" s="28" t="s">
        <v>358</v>
      </c>
      <c r="C449" s="29">
        <v>0</v>
      </c>
      <c r="D449" s="29">
        <v>-4680646.6100000003</v>
      </c>
      <c r="E449" s="29">
        <v>-4680646.6100000003</v>
      </c>
      <c r="F449" s="29"/>
    </row>
    <row r="450" spans="2:6">
      <c r="B450" s="28" t="s">
        <v>359</v>
      </c>
      <c r="C450" s="29">
        <v>-14793140.220000001</v>
      </c>
      <c r="D450" s="29">
        <v>-14793140.220000001</v>
      </c>
      <c r="E450" s="29">
        <v>0</v>
      </c>
      <c r="F450" s="29"/>
    </row>
    <row r="451" spans="2:6">
      <c r="B451" s="28" t="s">
        <v>360</v>
      </c>
      <c r="C451" s="29">
        <v>-30328524.949999999</v>
      </c>
      <c r="D451" s="29">
        <v>-30328524.949999999</v>
      </c>
      <c r="E451" s="29">
        <v>0</v>
      </c>
      <c r="F451" s="29"/>
    </row>
    <row r="452" spans="2:6">
      <c r="B452" s="28" t="s">
        <v>361</v>
      </c>
      <c r="C452" s="29">
        <v>-16186674.039999999</v>
      </c>
      <c r="D452" s="29">
        <v>-16186674.039999999</v>
      </c>
      <c r="E452" s="29">
        <v>0</v>
      </c>
      <c r="F452" s="29"/>
    </row>
    <row r="453" spans="2:6">
      <c r="B453" s="28" t="s">
        <v>362</v>
      </c>
      <c r="C453" s="29">
        <v>-35240427.109999999</v>
      </c>
      <c r="D453" s="29">
        <v>-35240427.109999999</v>
      </c>
      <c r="E453" s="29">
        <v>0</v>
      </c>
      <c r="F453" s="29"/>
    </row>
    <row r="454" spans="2:6">
      <c r="B454" s="28" t="s">
        <v>363</v>
      </c>
      <c r="C454" s="29">
        <v>-52619365.490000002</v>
      </c>
      <c r="D454" s="29">
        <v>-52619365.490000002</v>
      </c>
      <c r="E454" s="29">
        <v>0</v>
      </c>
      <c r="F454" s="29"/>
    </row>
    <row r="455" spans="2:6">
      <c r="B455" s="28" t="s">
        <v>364</v>
      </c>
      <c r="C455" s="29">
        <v>-1929210.99</v>
      </c>
      <c r="D455" s="29">
        <v>-1929210.99</v>
      </c>
      <c r="E455" s="29">
        <v>0</v>
      </c>
      <c r="F455" s="29"/>
    </row>
    <row r="456" spans="2:6">
      <c r="B456" s="28" t="s">
        <v>365</v>
      </c>
      <c r="C456" s="29">
        <v>-32634956.16</v>
      </c>
      <c r="D456" s="29">
        <v>-32634956.16</v>
      </c>
      <c r="E456" s="29">
        <v>0</v>
      </c>
      <c r="F456" s="29"/>
    </row>
    <row r="457" spans="2:6">
      <c r="B457" s="28" t="s">
        <v>366</v>
      </c>
      <c r="C457" s="29">
        <v>-28499853.82</v>
      </c>
      <c r="D457" s="29">
        <v>-28499853.82</v>
      </c>
      <c r="E457" s="29">
        <v>0</v>
      </c>
      <c r="F457" s="29"/>
    </row>
    <row r="458" spans="2:6">
      <c r="B458" s="28" t="s">
        <v>367</v>
      </c>
      <c r="C458" s="29">
        <v>-39373439.829999998</v>
      </c>
      <c r="D458" s="29">
        <v>-39373439.829999998</v>
      </c>
      <c r="E458" s="29">
        <v>0</v>
      </c>
      <c r="F458" s="29"/>
    </row>
    <row r="459" spans="2:6">
      <c r="B459" s="28" t="s">
        <v>368</v>
      </c>
      <c r="C459" s="29">
        <v>-31820539.399999999</v>
      </c>
      <c r="D459" s="29">
        <v>-31844424.510000002</v>
      </c>
      <c r="E459" s="29">
        <v>-23885.11</v>
      </c>
      <c r="F459" s="29"/>
    </row>
    <row r="460" spans="2:6">
      <c r="B460" s="28" t="s">
        <v>369</v>
      </c>
      <c r="C460" s="29">
        <v>-142589.32999999999</v>
      </c>
      <c r="D460" s="29">
        <v>-35668123.380000003</v>
      </c>
      <c r="E460" s="29">
        <v>-35525534.049999997</v>
      </c>
      <c r="F460" s="29"/>
    </row>
    <row r="461" spans="2:6">
      <c r="B461" s="28" t="s">
        <v>370</v>
      </c>
      <c r="C461" s="29">
        <v>111621340.11</v>
      </c>
      <c r="D461" s="29">
        <v>115802780.12</v>
      </c>
      <c r="E461" s="29">
        <v>4181440.01</v>
      </c>
      <c r="F461" s="29"/>
    </row>
    <row r="462" spans="2:6">
      <c r="B462" s="28" t="s">
        <v>371</v>
      </c>
      <c r="C462" s="29">
        <v>79774399.170000002</v>
      </c>
      <c r="D462" s="29">
        <v>79774399.170000002</v>
      </c>
      <c r="E462" s="29">
        <v>0</v>
      </c>
      <c r="F462" s="29"/>
    </row>
    <row r="463" spans="2:6">
      <c r="B463" s="28" t="s">
        <v>372</v>
      </c>
      <c r="C463" s="29">
        <v>110029801.08</v>
      </c>
      <c r="D463" s="29">
        <v>138521871.81999999</v>
      </c>
      <c r="E463" s="29">
        <v>28492070.739999998</v>
      </c>
      <c r="F463" s="29"/>
    </row>
    <row r="464" spans="2:6">
      <c r="B464" s="28"/>
      <c r="C464" s="29">
        <v>0</v>
      </c>
      <c r="D464" s="29"/>
      <c r="E464" s="29"/>
      <c r="F464" s="29"/>
    </row>
    <row r="465" spans="2:6">
      <c r="B465" s="30"/>
      <c r="C465" s="114"/>
      <c r="D465" s="114"/>
      <c r="E465" s="114"/>
      <c r="F465" s="114"/>
    </row>
    <row r="466" spans="2:6">
      <c r="C466" s="75">
        <f>SUM(C449:C465)</f>
        <v>17856819.020000041</v>
      </c>
      <c r="D466" s="75">
        <f>SUM(D449:D465)</f>
        <v>10300263.999999985</v>
      </c>
      <c r="E466" s="109"/>
      <c r="F466" s="111"/>
    </row>
    <row r="470" spans="2:6">
      <c r="B470" s="16" t="s">
        <v>373</v>
      </c>
    </row>
    <row r="472" spans="2:6">
      <c r="B472" s="94" t="s">
        <v>374</v>
      </c>
      <c r="C472" s="95" t="s">
        <v>58</v>
      </c>
      <c r="D472" s="23" t="s">
        <v>59</v>
      </c>
      <c r="E472" s="23" t="s">
        <v>60</v>
      </c>
    </row>
    <row r="473" spans="2:6">
      <c r="B473" s="76" t="s">
        <v>375</v>
      </c>
      <c r="C473" s="25"/>
      <c r="D473" s="25"/>
      <c r="E473" s="25"/>
    </row>
    <row r="474" spans="2:6">
      <c r="B474" s="107" t="s">
        <v>376</v>
      </c>
      <c r="C474" s="27">
        <v>47381.18</v>
      </c>
      <c r="D474" s="27">
        <v>77415.75</v>
      </c>
      <c r="E474" s="27">
        <v>30034.57</v>
      </c>
    </row>
    <row r="475" spans="2:6">
      <c r="B475" s="107" t="s">
        <v>377</v>
      </c>
      <c r="C475" s="27">
        <v>15539612.49</v>
      </c>
      <c r="D475" s="27">
        <v>15705126.689999999</v>
      </c>
      <c r="E475" s="27">
        <v>165514.20000000001</v>
      </c>
    </row>
    <row r="476" spans="2:6">
      <c r="B476" s="107" t="s">
        <v>378</v>
      </c>
      <c r="C476" s="27">
        <v>4668599.08</v>
      </c>
      <c r="D476" s="27">
        <v>1357895.88</v>
      </c>
      <c r="E476" s="27">
        <v>-3310703.2</v>
      </c>
    </row>
    <row r="477" spans="2:6">
      <c r="B477" s="107" t="s">
        <v>379</v>
      </c>
      <c r="C477" s="27">
        <v>285653.90999999997</v>
      </c>
      <c r="D477" s="27">
        <v>1352849.42</v>
      </c>
      <c r="E477" s="27">
        <v>1067195.51</v>
      </c>
    </row>
    <row r="478" spans="2:6">
      <c r="B478" s="28" t="s">
        <v>380</v>
      </c>
      <c r="C478" s="29">
        <v>26732231.93</v>
      </c>
      <c r="D478" s="29">
        <v>32886411.98</v>
      </c>
      <c r="E478" s="29">
        <v>6154180.0499999998</v>
      </c>
    </row>
    <row r="479" spans="2:6">
      <c r="B479" s="28" t="s">
        <v>381</v>
      </c>
      <c r="C479" s="29">
        <v>16.22</v>
      </c>
      <c r="D479" s="29">
        <v>7.12</v>
      </c>
      <c r="E479" s="29">
        <v>-9.1</v>
      </c>
    </row>
    <row r="480" spans="2:6">
      <c r="B480" s="28" t="s">
        <v>382</v>
      </c>
      <c r="C480" s="29">
        <v>36590828.859999999</v>
      </c>
      <c r="D480" s="29">
        <v>0</v>
      </c>
      <c r="E480" s="29">
        <v>-36590828.859999999</v>
      </c>
    </row>
    <row r="481" spans="2:5">
      <c r="B481" s="28" t="s">
        <v>383</v>
      </c>
      <c r="C481" s="29">
        <v>273254.25</v>
      </c>
      <c r="D481" s="29">
        <v>652.16999999999996</v>
      </c>
      <c r="E481" s="29">
        <v>-272602.08</v>
      </c>
    </row>
    <row r="482" spans="2:5">
      <c r="B482" s="28" t="s">
        <v>384</v>
      </c>
      <c r="C482" s="29">
        <v>0</v>
      </c>
      <c r="D482" s="29">
        <v>182999.57</v>
      </c>
      <c r="E482" s="29">
        <v>182999.57</v>
      </c>
    </row>
    <row r="483" spans="2:5">
      <c r="B483" s="28" t="s">
        <v>385</v>
      </c>
      <c r="C483" s="29">
        <v>0</v>
      </c>
      <c r="D483" s="29">
        <v>108894.85</v>
      </c>
      <c r="E483" s="29">
        <v>108894.85</v>
      </c>
    </row>
    <row r="484" spans="2:5">
      <c r="B484" s="28" t="s">
        <v>386</v>
      </c>
      <c r="C484" s="29">
        <v>0</v>
      </c>
      <c r="D484" s="29">
        <v>152.07</v>
      </c>
      <c r="E484" s="29">
        <v>152.07</v>
      </c>
    </row>
    <row r="485" spans="2:5">
      <c r="B485" s="28" t="s">
        <v>387</v>
      </c>
      <c r="C485" s="29">
        <v>27387054.710000001</v>
      </c>
      <c r="D485" s="29">
        <v>42326048.259999998</v>
      </c>
      <c r="E485" s="29">
        <v>14938993.550000001</v>
      </c>
    </row>
    <row r="486" spans="2:5">
      <c r="B486" s="28" t="s">
        <v>388</v>
      </c>
      <c r="C486" s="29">
        <v>27863912.489999998</v>
      </c>
      <c r="D486" s="29">
        <v>0</v>
      </c>
      <c r="E486" s="29">
        <v>-27863912.489999998</v>
      </c>
    </row>
    <row r="487" spans="2:5">
      <c r="B487" s="28" t="s">
        <v>389</v>
      </c>
      <c r="C487" s="29">
        <v>11449052.6</v>
      </c>
      <c r="D487" s="29">
        <v>753685.43</v>
      </c>
      <c r="E487" s="29">
        <v>-10695367.17</v>
      </c>
    </row>
    <row r="488" spans="2:5">
      <c r="B488" s="28" t="s">
        <v>390</v>
      </c>
      <c r="C488" s="29">
        <v>7936.8</v>
      </c>
      <c r="D488" s="29">
        <v>6824.17</v>
      </c>
      <c r="E488" s="29">
        <v>-1112.6300000000001</v>
      </c>
    </row>
    <row r="489" spans="2:5">
      <c r="B489" s="28" t="s">
        <v>391</v>
      </c>
      <c r="C489" s="29">
        <v>8421795.8399999999</v>
      </c>
      <c r="D489" s="29">
        <v>10140271.92</v>
      </c>
      <c r="E489" s="29">
        <v>1718476.08</v>
      </c>
    </row>
    <row r="490" spans="2:5">
      <c r="B490" s="28" t="s">
        <v>392</v>
      </c>
      <c r="C490" s="29">
        <v>11388550.970000001</v>
      </c>
      <c r="D490" s="29">
        <v>5231454.63</v>
      </c>
      <c r="E490" s="29">
        <v>-6157096.3399999999</v>
      </c>
    </row>
    <row r="491" spans="2:5">
      <c r="B491" s="28" t="s">
        <v>393</v>
      </c>
      <c r="C491" s="29">
        <v>0</v>
      </c>
      <c r="D491" s="29">
        <v>26514902.719999999</v>
      </c>
      <c r="E491" s="29">
        <v>26514902.719999999</v>
      </c>
    </row>
    <row r="492" spans="2:5">
      <c r="B492" s="28" t="s">
        <v>394</v>
      </c>
      <c r="C492" s="29">
        <v>16192723.359999999</v>
      </c>
      <c r="D492" s="29">
        <v>4206511.26</v>
      </c>
      <c r="E492" s="29">
        <v>-11986212.1</v>
      </c>
    </row>
    <row r="493" spans="2:5">
      <c r="B493" s="28" t="s">
        <v>395</v>
      </c>
      <c r="C493" s="29">
        <v>12667472.529999999</v>
      </c>
      <c r="D493" s="29">
        <v>34421008.57</v>
      </c>
      <c r="E493" s="29">
        <v>21753536.039999999</v>
      </c>
    </row>
    <row r="494" spans="2:5">
      <c r="B494" s="28" t="s">
        <v>396</v>
      </c>
      <c r="C494" s="29">
        <v>1764781.8</v>
      </c>
      <c r="D494" s="29">
        <v>667749.43999999994</v>
      </c>
      <c r="E494" s="29">
        <v>-1097032.3600000001</v>
      </c>
    </row>
    <row r="495" spans="2:5">
      <c r="B495" s="28" t="s">
        <v>397</v>
      </c>
      <c r="C495" s="29">
        <v>8615.83</v>
      </c>
      <c r="D495" s="29">
        <v>1719298.28</v>
      </c>
      <c r="E495" s="29">
        <v>1710682.45</v>
      </c>
    </row>
    <row r="496" spans="2:5">
      <c r="B496" s="28" t="s">
        <v>398</v>
      </c>
      <c r="C496" s="29">
        <v>5251597.01</v>
      </c>
      <c r="D496" s="29">
        <v>2573090.56</v>
      </c>
      <c r="E496" s="29">
        <v>-2678506.4500000002</v>
      </c>
    </row>
    <row r="497" spans="2:5">
      <c r="B497" s="28" t="s">
        <v>399</v>
      </c>
      <c r="C497" s="29">
        <v>0</v>
      </c>
      <c r="D497" s="29">
        <v>29204688.73</v>
      </c>
      <c r="E497" s="29">
        <v>29204688.73</v>
      </c>
    </row>
    <row r="498" spans="2:5">
      <c r="B498" s="28" t="s">
        <v>400</v>
      </c>
      <c r="C498" s="29">
        <v>0</v>
      </c>
      <c r="D498" s="29">
        <v>4180493.19</v>
      </c>
      <c r="E498" s="29">
        <v>4180493.19</v>
      </c>
    </row>
    <row r="499" spans="2:5">
      <c r="B499" s="28" t="s">
        <v>401</v>
      </c>
      <c r="C499" s="29">
        <v>403917.37</v>
      </c>
      <c r="D499" s="29">
        <v>9739.06</v>
      </c>
      <c r="E499" s="29">
        <v>-394178.31</v>
      </c>
    </row>
    <row r="500" spans="2:5">
      <c r="B500" s="28" t="s">
        <v>402</v>
      </c>
      <c r="C500" s="29">
        <v>9451.08</v>
      </c>
      <c r="D500" s="29">
        <v>308209.64</v>
      </c>
      <c r="E500" s="29">
        <v>298758.56</v>
      </c>
    </row>
    <row r="501" spans="2:5">
      <c r="B501" s="28" t="s">
        <v>403</v>
      </c>
      <c r="C501" s="29">
        <v>238827.51</v>
      </c>
      <c r="D501" s="29">
        <v>95257.24</v>
      </c>
      <c r="E501" s="29">
        <v>-143570.26999999999</v>
      </c>
    </row>
    <row r="502" spans="2:5">
      <c r="B502" s="28"/>
      <c r="C502" s="29"/>
      <c r="D502" s="29"/>
      <c r="E502" s="29"/>
    </row>
    <row r="503" spans="2:5">
      <c r="C503" s="75">
        <f>SUM(C474:C502)</f>
        <v>207193267.82000002</v>
      </c>
      <c r="D503" s="75">
        <f t="shared" ref="D503:E503" si="1">SUM(D474:D502)</f>
        <v>214031638.59999996</v>
      </c>
      <c r="E503" s="75">
        <f t="shared" si="1"/>
        <v>6838370.7799999956</v>
      </c>
    </row>
    <row r="506" spans="2:5">
      <c r="B506" s="94" t="s">
        <v>404</v>
      </c>
      <c r="C506" s="95" t="s">
        <v>60</v>
      </c>
      <c r="D506" s="23" t="s">
        <v>405</v>
      </c>
      <c r="E506" s="11"/>
    </row>
    <row r="507" spans="2:5">
      <c r="B507" s="28" t="s">
        <v>406</v>
      </c>
      <c r="C507" s="108">
        <v>7197593.4100000001</v>
      </c>
      <c r="D507" s="28"/>
      <c r="E507" s="11"/>
    </row>
    <row r="508" spans="2:5">
      <c r="B508" s="28" t="s">
        <v>407</v>
      </c>
      <c r="C508" s="108">
        <v>1182124.08</v>
      </c>
      <c r="D508" s="28"/>
      <c r="E508" s="11"/>
    </row>
    <row r="509" spans="2:5">
      <c r="B509" s="28" t="s">
        <v>408</v>
      </c>
      <c r="C509" s="108">
        <v>471018.01</v>
      </c>
      <c r="D509" s="28"/>
      <c r="E509" s="11"/>
    </row>
    <row r="510" spans="2:5">
      <c r="B510" s="28" t="s">
        <v>409</v>
      </c>
      <c r="C510" s="108">
        <v>20500224.23</v>
      </c>
      <c r="D510" s="28"/>
      <c r="E510" s="11"/>
    </row>
    <row r="511" spans="2:5">
      <c r="B511" s="28" t="s">
        <v>410</v>
      </c>
      <c r="C511" s="108">
        <v>-997845.14</v>
      </c>
      <c r="D511" s="28"/>
      <c r="E511" s="11"/>
    </row>
    <row r="512" spans="2:5">
      <c r="B512" s="28" t="s">
        <v>411</v>
      </c>
      <c r="C512" s="108">
        <v>1193146.32</v>
      </c>
      <c r="D512" s="28"/>
      <c r="E512" s="11"/>
    </row>
    <row r="513" spans="2:5">
      <c r="B513" s="28" t="s">
        <v>412</v>
      </c>
      <c r="C513" s="108">
        <v>-925457.24</v>
      </c>
      <c r="D513" s="28"/>
      <c r="E513" s="11"/>
    </row>
    <row r="514" spans="2:5">
      <c r="B514" s="28" t="s">
        <v>413</v>
      </c>
      <c r="C514" s="108">
        <v>2987774.89</v>
      </c>
      <c r="D514" s="28"/>
      <c r="E514" s="11"/>
    </row>
    <row r="515" spans="2:5">
      <c r="B515" s="28" t="s">
        <v>414</v>
      </c>
      <c r="C515" s="108">
        <v>22742.86</v>
      </c>
      <c r="D515" s="28"/>
      <c r="E515" s="11"/>
    </row>
    <row r="516" spans="2:5">
      <c r="B516" s="28" t="s">
        <v>415</v>
      </c>
      <c r="C516" s="108">
        <v>472258.52</v>
      </c>
      <c r="D516" s="28"/>
      <c r="E516" s="11"/>
    </row>
    <row r="517" spans="2:5">
      <c r="B517" s="28" t="s">
        <v>416</v>
      </c>
      <c r="C517" s="108">
        <v>7431180.6799999997</v>
      </c>
      <c r="D517" s="28"/>
      <c r="E517" s="11"/>
    </row>
    <row r="518" spans="2:5">
      <c r="B518" s="28" t="s">
        <v>417</v>
      </c>
      <c r="C518" s="108">
        <v>-1947986</v>
      </c>
      <c r="D518" s="28"/>
      <c r="E518" s="11"/>
    </row>
    <row r="519" spans="2:5">
      <c r="B519" s="28" t="s">
        <v>418</v>
      </c>
      <c r="C519" s="108">
        <v>280790</v>
      </c>
      <c r="D519" s="28"/>
      <c r="E519" s="11"/>
    </row>
    <row r="520" spans="2:5">
      <c r="B520" s="28" t="s">
        <v>419</v>
      </c>
      <c r="C520" s="108">
        <v>4535.66</v>
      </c>
      <c r="D520" s="28"/>
      <c r="E520" s="11"/>
    </row>
    <row r="521" spans="2:5">
      <c r="B521" s="28" t="s">
        <v>420</v>
      </c>
      <c r="C521" s="108">
        <v>1051488.57</v>
      </c>
      <c r="D521" s="28"/>
      <c r="E521" s="11"/>
    </row>
    <row r="522" spans="2:5">
      <c r="B522" s="28" t="s">
        <v>421</v>
      </c>
      <c r="C522" s="108">
        <v>-63969.23</v>
      </c>
      <c r="D522" s="28"/>
      <c r="E522" s="11"/>
    </row>
    <row r="523" spans="2:5">
      <c r="B523" s="28" t="s">
        <v>422</v>
      </c>
      <c r="C523" s="108">
        <v>2310915.5499999998</v>
      </c>
      <c r="D523" s="28"/>
      <c r="E523" s="11"/>
    </row>
    <row r="524" spans="2:5">
      <c r="B524" s="28" t="s">
        <v>423</v>
      </c>
      <c r="C524" s="108">
        <v>-486307.6</v>
      </c>
      <c r="D524" s="28"/>
      <c r="E524" s="11"/>
    </row>
    <row r="525" spans="2:5">
      <c r="B525" s="28" t="s">
        <v>424</v>
      </c>
      <c r="C525" s="108">
        <v>2981518.67</v>
      </c>
      <c r="D525" s="28"/>
      <c r="E525" s="11"/>
    </row>
    <row r="526" spans="2:5">
      <c r="B526" s="28" t="s">
        <v>425</v>
      </c>
      <c r="C526" s="108">
        <v>-861886.31</v>
      </c>
      <c r="D526" s="28"/>
      <c r="E526" s="11"/>
    </row>
    <row r="527" spans="2:5">
      <c r="B527" s="28" t="s">
        <v>426</v>
      </c>
      <c r="C527" s="108">
        <v>65247.98</v>
      </c>
      <c r="D527" s="28"/>
      <c r="E527" s="11"/>
    </row>
    <row r="528" spans="2:5">
      <c r="B528" s="28" t="s">
        <v>427</v>
      </c>
      <c r="C528" s="108">
        <v>372181.76000000001</v>
      </c>
      <c r="D528" s="28"/>
      <c r="E528" s="11"/>
    </row>
    <row r="529" spans="2:7">
      <c r="B529" s="28" t="s">
        <v>428</v>
      </c>
      <c r="C529" s="108">
        <v>-12823.58</v>
      </c>
      <c r="D529" s="28"/>
      <c r="E529" s="11"/>
    </row>
    <row r="530" spans="2:7">
      <c r="B530" s="28" t="s">
        <v>429</v>
      </c>
      <c r="C530" s="108">
        <v>1237081.97</v>
      </c>
      <c r="D530" s="28"/>
      <c r="E530" s="11"/>
    </row>
    <row r="531" spans="2:7">
      <c r="B531" s="28" t="s">
        <v>430</v>
      </c>
      <c r="C531" s="108">
        <v>312.45</v>
      </c>
      <c r="D531" s="28"/>
      <c r="E531" s="11"/>
    </row>
    <row r="532" spans="2:7">
      <c r="B532" s="28" t="s">
        <v>431</v>
      </c>
      <c r="C532" s="108">
        <v>2252055.13</v>
      </c>
      <c r="D532" s="28"/>
      <c r="E532" s="11"/>
    </row>
    <row r="533" spans="2:7">
      <c r="B533" s="28" t="s">
        <v>432</v>
      </c>
      <c r="C533" s="108">
        <v>-25353.96</v>
      </c>
      <c r="D533" s="28"/>
      <c r="E533" s="11"/>
    </row>
    <row r="534" spans="2:7">
      <c r="B534" s="28" t="s">
        <v>433</v>
      </c>
      <c r="C534" s="108">
        <v>51652.07</v>
      </c>
      <c r="D534" s="27"/>
      <c r="E534" s="42"/>
    </row>
    <row r="535" spans="2:7">
      <c r="B535" s="28" t="s">
        <v>434</v>
      </c>
      <c r="C535" s="108">
        <v>-49088</v>
      </c>
      <c r="D535" s="115"/>
      <c r="E535" s="42"/>
    </row>
    <row r="536" spans="2:7">
      <c r="B536" s="28" t="s">
        <v>435</v>
      </c>
      <c r="C536" s="108">
        <v>7419.94</v>
      </c>
      <c r="D536" s="115"/>
      <c r="E536" s="42"/>
    </row>
    <row r="537" spans="2:7">
      <c r="B537" s="28" t="s">
        <v>436</v>
      </c>
      <c r="C537" s="108">
        <v>-9554.69</v>
      </c>
      <c r="D537" s="115"/>
      <c r="E537" s="42"/>
    </row>
    <row r="538" spans="2:7">
      <c r="B538" s="30"/>
      <c r="C538" s="116"/>
      <c r="D538" s="31"/>
      <c r="E538" s="42"/>
      <c r="F538" s="11"/>
      <c r="G538" s="11"/>
    </row>
    <row r="539" spans="2:7">
      <c r="C539" s="117">
        <f>SUM(C507:C538)</f>
        <v>46692991</v>
      </c>
      <c r="D539" s="118">
        <f>SUM(D535:D537)</f>
        <v>0</v>
      </c>
      <c r="E539" s="11"/>
      <c r="F539" s="11"/>
      <c r="G539" s="11"/>
    </row>
    <row r="540" spans="2:7">
      <c r="F540" s="11"/>
      <c r="G540" s="11"/>
    </row>
    <row r="541" spans="2:7">
      <c r="F541" s="11"/>
      <c r="G541" s="11"/>
    </row>
    <row r="542" spans="2:7">
      <c r="F542" s="11"/>
      <c r="G542" s="11"/>
    </row>
    <row r="543" spans="2:7">
      <c r="B543" s="16" t="s">
        <v>437</v>
      </c>
      <c r="F543" s="11"/>
      <c r="G543" s="11"/>
    </row>
    <row r="544" spans="2:7">
      <c r="B544" s="16" t="s">
        <v>438</v>
      </c>
      <c r="F544" s="11"/>
      <c r="G544" s="11"/>
    </row>
    <row r="545" spans="2:7">
      <c r="B545" s="119"/>
      <c r="C545" s="119"/>
      <c r="D545" s="119"/>
      <c r="E545" s="119"/>
      <c r="F545" s="11"/>
      <c r="G545" s="11"/>
    </row>
    <row r="546" spans="2:7">
      <c r="B546" s="120"/>
      <c r="C546" s="120"/>
      <c r="D546" s="120"/>
      <c r="E546" s="120"/>
      <c r="F546" s="11"/>
      <c r="G546" s="11"/>
    </row>
    <row r="547" spans="2:7">
      <c r="B547" s="121" t="s">
        <v>439</v>
      </c>
      <c r="C547" s="122"/>
      <c r="D547" s="122"/>
      <c r="E547" s="123"/>
      <c r="F547" s="11"/>
      <c r="G547" s="11"/>
    </row>
    <row r="548" spans="2:7">
      <c r="B548" s="124" t="s">
        <v>440</v>
      </c>
      <c r="C548" s="125"/>
      <c r="D548" s="125"/>
      <c r="E548" s="126"/>
      <c r="F548" s="11"/>
      <c r="G548" s="127"/>
    </row>
    <row r="549" spans="2:7">
      <c r="B549" s="128" t="s">
        <v>441</v>
      </c>
      <c r="C549" s="129"/>
      <c r="D549" s="129"/>
      <c r="E549" s="130"/>
      <c r="F549" s="11"/>
      <c r="G549" s="127"/>
    </row>
    <row r="550" spans="2:7">
      <c r="B550" s="131" t="s">
        <v>442</v>
      </c>
      <c r="C550" s="132"/>
      <c r="E550" s="133">
        <f>+[1]EAI!H28</f>
        <v>872046658.75999999</v>
      </c>
      <c r="F550" s="11"/>
      <c r="G550" s="127"/>
    </row>
    <row r="551" spans="2:7">
      <c r="B551" s="134"/>
      <c r="C551" s="134"/>
      <c r="D551" s="11"/>
      <c r="F551" s="11"/>
      <c r="G551" s="127"/>
    </row>
    <row r="552" spans="2:7">
      <c r="B552" s="135" t="s">
        <v>443</v>
      </c>
      <c r="C552" s="136"/>
      <c r="D552" s="137"/>
      <c r="E552" s="138">
        <f>SUM(D552:D557)</f>
        <v>0</v>
      </c>
      <c r="F552" s="11"/>
      <c r="G552" s="11"/>
    </row>
    <row r="553" spans="2:7">
      <c r="B553" s="139" t="s">
        <v>444</v>
      </c>
      <c r="C553" s="140"/>
      <c r="D553" s="141">
        <v>0</v>
      </c>
      <c r="E553" s="142"/>
      <c r="F553" s="11"/>
      <c r="G553" s="11"/>
    </row>
    <row r="554" spans="2:7">
      <c r="B554" s="139" t="s">
        <v>445</v>
      </c>
      <c r="C554" s="140"/>
      <c r="D554" s="141">
        <v>0</v>
      </c>
      <c r="E554" s="142"/>
      <c r="F554" s="11"/>
      <c r="G554" s="11"/>
    </row>
    <row r="555" spans="2:7">
      <c r="B555" s="139" t="s">
        <v>446</v>
      </c>
      <c r="C555" s="140"/>
      <c r="D555" s="141">
        <v>0</v>
      </c>
      <c r="E555" s="142"/>
      <c r="F555" s="11"/>
      <c r="G555" s="11"/>
    </row>
    <row r="556" spans="2:7">
      <c r="B556" s="139" t="s">
        <v>447</v>
      </c>
      <c r="C556" s="140"/>
      <c r="D556" s="141">
        <v>0</v>
      </c>
      <c r="E556" s="142"/>
      <c r="F556" s="11"/>
      <c r="G556" s="11"/>
    </row>
    <row r="557" spans="2:7">
      <c r="B557" s="139" t="s">
        <v>448</v>
      </c>
      <c r="C557" s="140"/>
      <c r="D557" s="141">
        <v>0</v>
      </c>
      <c r="E557" s="142"/>
      <c r="F557" s="11"/>
      <c r="G557" s="11"/>
    </row>
    <row r="558" spans="2:7">
      <c r="B558" s="134"/>
      <c r="C558" s="134"/>
      <c r="D558" s="11"/>
      <c r="F558" s="11"/>
      <c r="G558" s="11"/>
    </row>
    <row r="559" spans="2:7">
      <c r="B559" s="135" t="s">
        <v>449</v>
      </c>
      <c r="C559" s="136"/>
      <c r="D559" s="137"/>
      <c r="E559" s="143">
        <f>SUM(D559:D563)</f>
        <v>52328518.269999996</v>
      </c>
      <c r="F559" s="11"/>
      <c r="G559" s="11"/>
    </row>
    <row r="560" spans="2:7">
      <c r="B560" s="139" t="s">
        <v>450</v>
      </c>
      <c r="C560" s="140"/>
      <c r="D560" s="141">
        <v>0</v>
      </c>
      <c r="E560" s="142"/>
      <c r="F560" s="11"/>
      <c r="G560" s="11"/>
    </row>
    <row r="561" spans="2:13">
      <c r="B561" s="139" t="s">
        <v>451</v>
      </c>
      <c r="C561" s="140"/>
      <c r="D561" s="141">
        <v>0</v>
      </c>
      <c r="E561" s="142"/>
      <c r="F561" s="11"/>
      <c r="G561" s="11"/>
    </row>
    <row r="562" spans="2:13">
      <c r="B562" s="139" t="s">
        <v>452</v>
      </c>
      <c r="C562" s="140"/>
      <c r="D562" s="141">
        <v>0</v>
      </c>
      <c r="E562" s="142"/>
      <c r="F562" s="11"/>
      <c r="G562" s="11"/>
    </row>
    <row r="563" spans="2:13">
      <c r="B563" s="144" t="s">
        <v>453</v>
      </c>
      <c r="C563" s="145"/>
      <c r="D563" s="141">
        <v>52328518.269999996</v>
      </c>
      <c r="E563" s="146"/>
      <c r="F563" s="11"/>
      <c r="G563" s="11"/>
      <c r="L563" s="147"/>
    </row>
    <row r="564" spans="2:13">
      <c r="B564" s="134"/>
      <c r="C564" s="134"/>
      <c r="F564" s="11"/>
      <c r="G564" s="11"/>
      <c r="L564" s="147"/>
    </row>
    <row r="565" spans="2:13">
      <c r="B565" s="131" t="s">
        <v>454</v>
      </c>
      <c r="C565" s="132"/>
      <c r="E565" s="148">
        <f>+E550+E552-E559</f>
        <v>819718140.49000001</v>
      </c>
      <c r="F565" s="149"/>
      <c r="G565" s="127"/>
      <c r="L565" s="147"/>
    </row>
    <row r="566" spans="2:13">
      <c r="B566" s="120"/>
      <c r="C566" s="120"/>
      <c r="D566" s="120"/>
      <c r="E566" s="120"/>
      <c r="F566" s="11"/>
      <c r="G566" s="11"/>
      <c r="L566" s="147"/>
    </row>
    <row r="567" spans="2:13">
      <c r="B567" s="120"/>
      <c r="C567" s="120"/>
      <c r="D567" s="120"/>
      <c r="E567" s="120"/>
      <c r="F567" s="11"/>
      <c r="G567" s="11"/>
      <c r="L567" s="147"/>
    </row>
    <row r="568" spans="2:13">
      <c r="B568" s="121" t="s">
        <v>455</v>
      </c>
      <c r="C568" s="122"/>
      <c r="D568" s="122"/>
      <c r="E568" s="123"/>
      <c r="F568" s="11"/>
      <c r="G568" s="11"/>
      <c r="L568" s="147"/>
    </row>
    <row r="569" spans="2:13">
      <c r="B569" s="124" t="s">
        <v>440</v>
      </c>
      <c r="C569" s="125"/>
      <c r="D569" s="125"/>
      <c r="E569" s="126"/>
      <c r="F569" s="11"/>
      <c r="G569" s="11"/>
      <c r="I569" s="150"/>
      <c r="J569" s="150"/>
      <c r="K569" s="150"/>
      <c r="L569" s="151"/>
    </row>
    <row r="570" spans="2:13">
      <c r="B570" s="128" t="s">
        <v>441</v>
      </c>
      <c r="C570" s="129"/>
      <c r="D570" s="129"/>
      <c r="E570" s="130"/>
      <c r="F570" s="11"/>
      <c r="G570" s="152"/>
      <c r="H570" s="150"/>
      <c r="I570" s="150"/>
      <c r="J570" s="150"/>
      <c r="K570" s="150"/>
      <c r="L570" s="151"/>
      <c r="M570" s="150"/>
    </row>
    <row r="571" spans="2:13">
      <c r="B571" s="131" t="s">
        <v>456</v>
      </c>
      <c r="C571" s="132"/>
      <c r="E571" s="153">
        <f>+[1]CAdmon!H30</f>
        <v>856249839.95000005</v>
      </c>
      <c r="F571" s="11"/>
      <c r="G571" s="152"/>
      <c r="H571" s="150"/>
      <c r="I571" s="150"/>
      <c r="J571" s="150"/>
      <c r="K571" s="151"/>
      <c r="L571" s="150"/>
      <c r="M571" s="150"/>
    </row>
    <row r="572" spans="2:13">
      <c r="B572" s="134"/>
      <c r="C572" s="134"/>
      <c r="F572" s="11"/>
      <c r="G572" s="152"/>
      <c r="H572" s="150"/>
      <c r="I572" s="150"/>
      <c r="J572" s="150"/>
      <c r="K572" s="151"/>
      <c r="L572" s="150"/>
      <c r="M572" s="150"/>
    </row>
    <row r="573" spans="2:13">
      <c r="B573" s="154" t="s">
        <v>457</v>
      </c>
      <c r="C573" s="155"/>
      <c r="D573" s="137"/>
      <c r="E573" s="156">
        <f>SUM(D573:D590)</f>
        <v>58501045.210000001</v>
      </c>
      <c r="F573" s="11"/>
      <c r="G573" s="152"/>
      <c r="H573" s="150"/>
      <c r="I573" s="150"/>
      <c r="J573" s="150"/>
      <c r="K573" s="151"/>
      <c r="L573" s="150"/>
      <c r="M573" s="150"/>
    </row>
    <row r="574" spans="2:13">
      <c r="B574" s="139" t="s">
        <v>458</v>
      </c>
      <c r="C574" s="140"/>
      <c r="D574" s="157">
        <v>28687714.670000002</v>
      </c>
      <c r="E574" s="158"/>
      <c r="F574" s="11"/>
      <c r="G574" s="152"/>
      <c r="H574" s="150"/>
      <c r="I574" s="150"/>
      <c r="J574" s="150"/>
      <c r="K574" s="151"/>
      <c r="L574" s="150"/>
      <c r="M574" s="150"/>
    </row>
    <row r="575" spans="2:13">
      <c r="B575" s="139" t="s">
        <v>459</v>
      </c>
      <c r="C575" s="140"/>
      <c r="D575" s="157">
        <v>11173061.84</v>
      </c>
      <c r="E575" s="158"/>
      <c r="F575" s="11"/>
      <c r="G575" s="152"/>
      <c r="H575" s="150"/>
      <c r="I575" s="150"/>
      <c r="J575" s="150"/>
      <c r="K575" s="151"/>
      <c r="L575" s="150"/>
      <c r="M575" s="150"/>
    </row>
    <row r="576" spans="2:13">
      <c r="B576" s="139" t="s">
        <v>460</v>
      </c>
      <c r="C576" s="140"/>
      <c r="D576" s="159">
        <v>1333623.54</v>
      </c>
      <c r="E576" s="158"/>
      <c r="F576" s="11"/>
      <c r="G576" s="152"/>
      <c r="H576" s="150"/>
      <c r="I576" s="150"/>
      <c r="J576" s="150"/>
      <c r="K576" s="151"/>
      <c r="L576" s="150"/>
      <c r="M576" s="150"/>
    </row>
    <row r="577" spans="2:13">
      <c r="B577" s="139" t="s">
        <v>461</v>
      </c>
      <c r="C577" s="140"/>
      <c r="D577" s="159">
        <v>1908724.8</v>
      </c>
      <c r="E577" s="158"/>
      <c r="F577" s="11"/>
      <c r="G577" s="152"/>
      <c r="H577" s="150"/>
      <c r="I577" s="150"/>
      <c r="J577" s="150"/>
      <c r="K577" s="151"/>
      <c r="L577" s="150"/>
      <c r="M577" s="150"/>
    </row>
    <row r="578" spans="2:13">
      <c r="B578" s="139" t="s">
        <v>462</v>
      </c>
      <c r="C578" s="140"/>
      <c r="D578" s="159">
        <v>0</v>
      </c>
      <c r="E578" s="158"/>
      <c r="F578" s="11"/>
      <c r="G578" s="160"/>
      <c r="H578" s="150"/>
      <c r="I578" s="150"/>
      <c r="J578" s="150"/>
      <c r="K578" s="151"/>
      <c r="L578" s="150"/>
      <c r="M578" s="150"/>
    </row>
    <row r="579" spans="2:13">
      <c r="B579" s="139" t="s">
        <v>463</v>
      </c>
      <c r="C579" s="140"/>
      <c r="D579" s="159">
        <v>7060629.0099999998</v>
      </c>
      <c r="E579" s="158"/>
      <c r="F579" s="11"/>
      <c r="G579" s="152"/>
      <c r="H579" s="150"/>
      <c r="I579" s="150"/>
      <c r="J579" s="150"/>
      <c r="K579" s="151"/>
      <c r="L579" s="150"/>
      <c r="M579" s="150"/>
    </row>
    <row r="580" spans="2:13">
      <c r="B580" s="139" t="s">
        <v>464</v>
      </c>
      <c r="C580" s="140"/>
      <c r="D580" s="159">
        <v>0</v>
      </c>
      <c r="E580" s="158"/>
      <c r="F580" s="11"/>
      <c r="G580" s="160"/>
      <c r="H580" s="150"/>
      <c r="I580" s="150"/>
      <c r="J580" s="150"/>
      <c r="K580" s="151"/>
      <c r="L580" s="150"/>
      <c r="M580" s="150"/>
    </row>
    <row r="581" spans="2:13">
      <c r="B581" s="139" t="s">
        <v>465</v>
      </c>
      <c r="C581" s="140"/>
      <c r="D581" s="159">
        <v>0</v>
      </c>
      <c r="E581" s="158"/>
      <c r="F581" s="11"/>
      <c r="G581" s="152"/>
      <c r="H581" s="150"/>
      <c r="I581" s="150"/>
      <c r="J581" s="150"/>
      <c r="K581" s="151"/>
      <c r="L581" s="150"/>
      <c r="M581" s="150"/>
    </row>
    <row r="582" spans="2:13">
      <c r="B582" s="139" t="s">
        <v>466</v>
      </c>
      <c r="C582" s="140"/>
      <c r="D582" s="159">
        <v>0</v>
      </c>
      <c r="E582" s="158"/>
      <c r="F582" s="11"/>
      <c r="G582" s="160"/>
      <c r="H582" s="150"/>
      <c r="I582" s="150"/>
      <c r="J582" s="150"/>
      <c r="K582" s="151"/>
      <c r="L582" s="150"/>
      <c r="M582" s="150"/>
    </row>
    <row r="583" spans="2:13">
      <c r="B583" s="139" t="s">
        <v>467</v>
      </c>
      <c r="C583" s="140"/>
      <c r="D583" s="157">
        <v>8337291.3499999996</v>
      </c>
      <c r="E583" s="158"/>
      <c r="F583" s="11"/>
      <c r="G583" s="160"/>
      <c r="H583" s="150"/>
      <c r="I583" s="150"/>
      <c r="J583" s="150"/>
      <c r="K583" s="151"/>
      <c r="L583" s="150"/>
      <c r="M583" s="150"/>
    </row>
    <row r="584" spans="2:13">
      <c r="B584" s="139" t="s">
        <v>468</v>
      </c>
      <c r="C584" s="140"/>
      <c r="D584" s="159">
        <v>0</v>
      </c>
      <c r="E584" s="158"/>
      <c r="F584" s="11"/>
      <c r="G584" s="160"/>
      <c r="H584" s="150"/>
      <c r="I584" s="150"/>
      <c r="J584" s="150"/>
      <c r="K584" s="151"/>
      <c r="L584" s="150"/>
      <c r="M584" s="150"/>
    </row>
    <row r="585" spans="2:13">
      <c r="B585" s="139" t="s">
        <v>469</v>
      </c>
      <c r="C585" s="140"/>
      <c r="D585" s="159">
        <v>0</v>
      </c>
      <c r="E585" s="158"/>
      <c r="F585" s="11"/>
      <c r="G585" s="160"/>
      <c r="H585" s="150"/>
      <c r="I585" s="150"/>
      <c r="J585" s="150"/>
      <c r="K585" s="151"/>
      <c r="L585" s="150"/>
      <c r="M585" s="150"/>
    </row>
    <row r="586" spans="2:13">
      <c r="B586" s="139" t="s">
        <v>470</v>
      </c>
      <c r="C586" s="140"/>
      <c r="D586" s="159">
        <v>0</v>
      </c>
      <c r="E586" s="158"/>
      <c r="F586" s="11"/>
      <c r="G586" s="161"/>
      <c r="H586" s="150"/>
      <c r="I586" s="150"/>
      <c r="J586" s="150"/>
      <c r="K586" s="151"/>
      <c r="L586" s="150"/>
      <c r="M586" s="150"/>
    </row>
    <row r="587" spans="2:13">
      <c r="B587" s="139" t="s">
        <v>471</v>
      </c>
      <c r="C587" s="140"/>
      <c r="D587" s="159">
        <v>0</v>
      </c>
      <c r="E587" s="158"/>
      <c r="F587" s="11"/>
      <c r="G587" s="152"/>
      <c r="H587" s="150"/>
      <c r="I587" s="150"/>
      <c r="J587" s="150"/>
      <c r="K587" s="151"/>
      <c r="L587" s="151"/>
      <c r="M587" s="150"/>
    </row>
    <row r="588" spans="2:13">
      <c r="B588" s="139" t="s">
        <v>472</v>
      </c>
      <c r="C588" s="140"/>
      <c r="D588" s="159">
        <v>0</v>
      </c>
      <c r="E588" s="158"/>
      <c r="F588" s="11"/>
      <c r="G588" s="152"/>
      <c r="H588" s="150"/>
      <c r="I588" s="150"/>
      <c r="J588" s="150"/>
      <c r="K588" s="151"/>
      <c r="L588" s="151"/>
      <c r="M588" s="150"/>
    </row>
    <row r="589" spans="2:13" ht="12.75" customHeight="1">
      <c r="B589" s="139" t="s">
        <v>473</v>
      </c>
      <c r="C589" s="140"/>
      <c r="D589" s="159">
        <v>0</v>
      </c>
      <c r="E589" s="158"/>
      <c r="F589" s="11"/>
      <c r="G589" s="152"/>
      <c r="H589" s="150"/>
      <c r="I589" s="150"/>
      <c r="J589" s="150"/>
      <c r="K589" s="151"/>
      <c r="L589" s="151"/>
      <c r="M589" s="150"/>
    </row>
    <row r="590" spans="2:13">
      <c r="B590" s="162" t="s">
        <v>474</v>
      </c>
      <c r="C590" s="163"/>
      <c r="D590" s="159">
        <v>0</v>
      </c>
      <c r="E590" s="158"/>
      <c r="F590" s="11"/>
      <c r="G590" s="152"/>
      <c r="H590" s="150"/>
      <c r="I590" s="150"/>
      <c r="J590" s="150"/>
      <c r="K590" s="151"/>
      <c r="L590" s="151"/>
      <c r="M590" s="150"/>
    </row>
    <row r="591" spans="2:13">
      <c r="B591" s="134"/>
      <c r="C591" s="134"/>
      <c r="D591" s="164"/>
      <c r="F591" s="11"/>
      <c r="G591" s="152"/>
      <c r="H591" s="150"/>
      <c r="I591" s="150"/>
      <c r="J591" s="150"/>
      <c r="K591" s="151"/>
      <c r="L591" s="151"/>
      <c r="M591" s="150"/>
    </row>
    <row r="592" spans="2:13">
      <c r="B592" s="154" t="s">
        <v>475</v>
      </c>
      <c r="C592" s="155"/>
      <c r="D592" s="165"/>
      <c r="E592" s="156">
        <f>SUM(D592:D599)</f>
        <v>26649992.359999999</v>
      </c>
      <c r="F592" s="11"/>
      <c r="G592" s="152"/>
      <c r="H592" s="150"/>
      <c r="I592" s="150"/>
      <c r="J592" s="150"/>
      <c r="K592" s="150"/>
      <c r="L592" s="151"/>
      <c r="M592" s="150"/>
    </row>
    <row r="593" spans="2:13">
      <c r="B593" s="139" t="s">
        <v>476</v>
      </c>
      <c r="C593" s="140"/>
      <c r="D593" s="159">
        <v>0</v>
      </c>
      <c r="E593" s="158"/>
      <c r="F593" s="11"/>
      <c r="G593" s="152"/>
      <c r="H593" s="150"/>
      <c r="I593" s="150"/>
      <c r="J593" s="150"/>
      <c r="L593" s="150"/>
      <c r="M593" s="150"/>
    </row>
    <row r="594" spans="2:13">
      <c r="B594" s="139" t="s">
        <v>477</v>
      </c>
      <c r="C594" s="140"/>
      <c r="D594" s="159">
        <v>0</v>
      </c>
      <c r="E594" s="158"/>
      <c r="F594" s="11"/>
      <c r="G594" s="152"/>
      <c r="H594" s="150"/>
      <c r="I594" s="150"/>
      <c r="J594" s="150"/>
      <c r="K594" s="151"/>
      <c r="L594" s="151"/>
      <c r="M594" s="150"/>
    </row>
    <row r="595" spans="2:13">
      <c r="B595" s="139" t="s">
        <v>478</v>
      </c>
      <c r="C595" s="140"/>
      <c r="D595" s="159">
        <v>0</v>
      </c>
      <c r="E595" s="158"/>
      <c r="F595" s="11"/>
      <c r="G595" s="152"/>
      <c r="H595" s="150"/>
      <c r="I595" s="150"/>
      <c r="J595" s="150"/>
      <c r="K595" s="150"/>
      <c r="L595" s="151"/>
      <c r="M595" s="150"/>
    </row>
    <row r="596" spans="2:13">
      <c r="B596" s="139" t="s">
        <v>479</v>
      </c>
      <c r="C596" s="140"/>
      <c r="D596" s="159">
        <v>0</v>
      </c>
      <c r="E596" s="158"/>
      <c r="F596" s="11"/>
      <c r="G596" s="152"/>
      <c r="H596" s="150"/>
      <c r="I596" s="150"/>
      <c r="J596" s="150"/>
      <c r="K596" s="150"/>
      <c r="L596" s="150"/>
      <c r="M596" s="150"/>
    </row>
    <row r="597" spans="2:13">
      <c r="B597" s="139" t="s">
        <v>480</v>
      </c>
      <c r="C597" s="140"/>
      <c r="D597" s="159">
        <v>0</v>
      </c>
      <c r="E597" s="158"/>
      <c r="F597" s="11"/>
      <c r="G597" s="152"/>
      <c r="H597" s="150"/>
      <c r="I597" s="150"/>
      <c r="J597" s="150"/>
      <c r="K597" s="151"/>
      <c r="L597" s="150"/>
      <c r="M597" s="150"/>
    </row>
    <row r="598" spans="2:13">
      <c r="B598" s="139" t="s">
        <v>481</v>
      </c>
      <c r="C598" s="140"/>
      <c r="D598" s="159">
        <v>0</v>
      </c>
      <c r="E598" s="158"/>
      <c r="F598" s="11"/>
      <c r="G598" s="152"/>
      <c r="H598" s="150"/>
      <c r="I598" s="150"/>
      <c r="J598" s="150"/>
      <c r="K598" s="151"/>
      <c r="L598" s="150"/>
      <c r="M598" s="150"/>
    </row>
    <row r="599" spans="2:13">
      <c r="B599" s="162" t="s">
        <v>482</v>
      </c>
      <c r="C599" s="163"/>
      <c r="D599" s="159">
        <f>+[1]EA!I42</f>
        <v>26649992.359999999</v>
      </c>
      <c r="E599" s="158"/>
      <c r="F599" s="11"/>
      <c r="G599" s="152"/>
      <c r="H599" s="150"/>
      <c r="I599" s="150"/>
      <c r="J599" s="150"/>
      <c r="K599" s="151"/>
      <c r="L599" s="150"/>
      <c r="M599" s="150"/>
    </row>
    <row r="600" spans="2:13">
      <c r="B600" s="166"/>
      <c r="C600" s="166"/>
      <c r="F600" s="11"/>
      <c r="G600" s="152"/>
      <c r="H600" s="150"/>
      <c r="I600" s="150"/>
      <c r="J600" s="150"/>
      <c r="K600" s="150"/>
      <c r="L600" s="150"/>
      <c r="M600" s="150"/>
    </row>
    <row r="601" spans="2:13">
      <c r="B601" s="167" t="s">
        <v>483</v>
      </c>
      <c r="E601" s="148">
        <f>+E571-E573+E592</f>
        <v>824398787.10000002</v>
      </c>
      <c r="F601" s="127"/>
      <c r="G601" s="160"/>
      <c r="H601" s="150"/>
      <c r="I601" s="150"/>
      <c r="J601" s="150"/>
      <c r="K601" s="150"/>
      <c r="L601" s="150"/>
      <c r="M601" s="150"/>
    </row>
    <row r="602" spans="2:13">
      <c r="F602" s="168"/>
      <c r="G602" s="152"/>
      <c r="H602" s="150"/>
      <c r="I602" s="150"/>
      <c r="J602" s="150"/>
      <c r="K602" s="150"/>
      <c r="L602" s="150"/>
      <c r="M602" s="150"/>
    </row>
    <row r="603" spans="2:13">
      <c r="F603" s="11"/>
      <c r="G603" s="11"/>
    </row>
    <row r="604" spans="2:13">
      <c r="F604" s="169"/>
      <c r="G604" s="11"/>
    </row>
    <row r="605" spans="2:13">
      <c r="F605" s="169"/>
      <c r="G605" s="11"/>
    </row>
    <row r="606" spans="2:13">
      <c r="F606" s="11"/>
      <c r="G606" s="11"/>
    </row>
    <row r="607" spans="2:13">
      <c r="B607" s="170" t="s">
        <v>484</v>
      </c>
      <c r="C607" s="170"/>
      <c r="D607" s="170"/>
      <c r="E607" s="170"/>
      <c r="F607" s="170"/>
      <c r="G607" s="11"/>
    </row>
    <row r="608" spans="2:13">
      <c r="B608" s="171"/>
      <c r="C608" s="171"/>
      <c r="D608" s="171"/>
      <c r="E608" s="171"/>
      <c r="F608" s="171"/>
      <c r="G608" s="11"/>
    </row>
    <row r="609" spans="2:7">
      <c r="B609" s="171"/>
      <c r="C609" s="171"/>
      <c r="D609" s="171"/>
      <c r="E609" s="171"/>
      <c r="F609" s="171"/>
      <c r="G609" s="11"/>
    </row>
    <row r="610" spans="2:7">
      <c r="B610" s="62" t="s">
        <v>485</v>
      </c>
      <c r="C610" s="63" t="s">
        <v>58</v>
      </c>
      <c r="D610" s="92" t="s">
        <v>59</v>
      </c>
      <c r="E610" s="92" t="s">
        <v>60</v>
      </c>
      <c r="F610" s="11"/>
      <c r="G610" s="11"/>
    </row>
    <row r="611" spans="2:7">
      <c r="B611" s="24" t="s">
        <v>486</v>
      </c>
      <c r="C611" s="172">
        <v>31325</v>
      </c>
      <c r="D611" s="106">
        <v>0</v>
      </c>
      <c r="E611" s="106">
        <v>-31325</v>
      </c>
      <c r="F611" s="11"/>
      <c r="G611" s="11"/>
    </row>
    <row r="612" spans="2:7">
      <c r="B612" s="26" t="s">
        <v>487</v>
      </c>
      <c r="C612" s="108">
        <v>0</v>
      </c>
      <c r="D612" s="45">
        <v>0</v>
      </c>
      <c r="E612" s="45">
        <v>0</v>
      </c>
      <c r="F612" s="11"/>
      <c r="G612" s="11"/>
    </row>
    <row r="613" spans="2:7">
      <c r="B613" s="26" t="s">
        <v>488</v>
      </c>
      <c r="C613" s="108">
        <v>10048.5</v>
      </c>
      <c r="D613" s="45">
        <v>0</v>
      </c>
      <c r="E613" s="45">
        <v>-10048.5</v>
      </c>
      <c r="F613" s="11"/>
      <c r="G613" s="11"/>
    </row>
    <row r="614" spans="2:7">
      <c r="B614" s="26" t="s">
        <v>489</v>
      </c>
      <c r="C614" s="108">
        <v>10048.5</v>
      </c>
      <c r="D614" s="45">
        <v>0</v>
      </c>
      <c r="E614" s="45">
        <v>-10048.5</v>
      </c>
      <c r="F614" s="11"/>
      <c r="G614" s="11"/>
    </row>
    <row r="615" spans="2:7">
      <c r="B615" s="26" t="s">
        <v>490</v>
      </c>
      <c r="C615" s="108">
        <v>10048.5</v>
      </c>
      <c r="D615" s="45">
        <v>0</v>
      </c>
      <c r="E615" s="45">
        <v>-10048.5</v>
      </c>
      <c r="F615" s="11"/>
      <c r="G615" s="11"/>
    </row>
    <row r="616" spans="2:7">
      <c r="B616" s="26" t="s">
        <v>491</v>
      </c>
      <c r="C616" s="108">
        <v>10048.5</v>
      </c>
      <c r="D616" s="45">
        <v>0</v>
      </c>
      <c r="E616" s="45">
        <v>-10048.5</v>
      </c>
      <c r="F616" s="11"/>
      <c r="G616" s="11"/>
    </row>
    <row r="617" spans="2:7">
      <c r="B617" s="26" t="s">
        <v>492</v>
      </c>
      <c r="C617" s="108">
        <v>28270.45</v>
      </c>
      <c r="D617" s="45">
        <v>0</v>
      </c>
      <c r="E617" s="45">
        <v>-28270.45</v>
      </c>
      <c r="F617" s="11"/>
      <c r="G617" s="11"/>
    </row>
    <row r="618" spans="2:7">
      <c r="B618" s="26" t="s">
        <v>493</v>
      </c>
      <c r="C618" s="108">
        <v>10048.5</v>
      </c>
      <c r="D618" s="45">
        <v>0</v>
      </c>
      <c r="E618" s="45">
        <v>-10048.5</v>
      </c>
      <c r="F618" s="11"/>
      <c r="G618" s="11"/>
    </row>
    <row r="619" spans="2:7">
      <c r="B619" s="26" t="s">
        <v>494</v>
      </c>
      <c r="C619" s="108">
        <v>0</v>
      </c>
      <c r="D619" s="45">
        <v>0</v>
      </c>
      <c r="E619" s="45">
        <v>0</v>
      </c>
      <c r="F619" s="11"/>
      <c r="G619" s="11"/>
    </row>
    <row r="620" spans="2:7">
      <c r="B620" s="26" t="s">
        <v>495</v>
      </c>
      <c r="C620" s="108">
        <v>12212.49</v>
      </c>
      <c r="D620" s="45">
        <v>0</v>
      </c>
      <c r="E620" s="45">
        <v>-12212.49</v>
      </c>
      <c r="F620" s="11"/>
      <c r="G620" s="11"/>
    </row>
    <row r="621" spans="2:7">
      <c r="B621" s="26" t="s">
        <v>496</v>
      </c>
      <c r="C621" s="108">
        <v>10048.5</v>
      </c>
      <c r="D621" s="45">
        <v>0</v>
      </c>
      <c r="E621" s="45">
        <v>-10048.5</v>
      </c>
      <c r="F621" s="11"/>
      <c r="G621" s="11"/>
    </row>
    <row r="622" spans="2:7">
      <c r="B622" s="26" t="s">
        <v>497</v>
      </c>
      <c r="C622" s="108">
        <v>0</v>
      </c>
      <c r="D622" s="45">
        <v>0</v>
      </c>
      <c r="E622" s="45">
        <v>0</v>
      </c>
      <c r="F622" s="11"/>
      <c r="G622" s="11"/>
    </row>
    <row r="623" spans="2:7">
      <c r="B623" s="26" t="s">
        <v>498</v>
      </c>
      <c r="C623" s="108">
        <v>67221.95</v>
      </c>
      <c r="D623" s="45">
        <v>0</v>
      </c>
      <c r="E623" s="45">
        <v>-67221.95</v>
      </c>
      <c r="F623" s="11"/>
      <c r="G623" s="11"/>
    </row>
    <row r="624" spans="2:7">
      <c r="B624" s="26" t="s">
        <v>499</v>
      </c>
      <c r="C624" s="108">
        <v>12250</v>
      </c>
      <c r="D624" s="45">
        <v>0</v>
      </c>
      <c r="E624" s="45">
        <v>-12250</v>
      </c>
      <c r="F624" s="11"/>
      <c r="G624" s="11"/>
    </row>
    <row r="625" spans="2:7">
      <c r="B625" s="26" t="s">
        <v>500</v>
      </c>
      <c r="C625" s="108">
        <v>10048.5</v>
      </c>
      <c r="D625" s="45">
        <v>0</v>
      </c>
      <c r="E625" s="45">
        <v>-10048.5</v>
      </c>
      <c r="F625" s="11"/>
      <c r="G625" s="11"/>
    </row>
    <row r="626" spans="2:7">
      <c r="B626" s="26" t="s">
        <v>501</v>
      </c>
      <c r="C626" s="108">
        <v>10048.5</v>
      </c>
      <c r="D626" s="45">
        <v>0</v>
      </c>
      <c r="E626" s="45">
        <v>-10048.5</v>
      </c>
      <c r="F626" s="11"/>
      <c r="G626" s="11"/>
    </row>
    <row r="627" spans="2:7">
      <c r="B627" s="26" t="s">
        <v>502</v>
      </c>
      <c r="C627" s="108">
        <v>39024.83</v>
      </c>
      <c r="D627" s="45">
        <v>0</v>
      </c>
      <c r="E627" s="45">
        <v>-39024.83</v>
      </c>
      <c r="F627" s="11"/>
      <c r="G627" s="11"/>
    </row>
    <row r="628" spans="2:7">
      <c r="B628" s="26" t="s">
        <v>503</v>
      </c>
      <c r="C628" s="108">
        <v>8221.9500000000007</v>
      </c>
      <c r="D628" s="45">
        <v>0</v>
      </c>
      <c r="E628" s="45">
        <v>-8221.9500000000007</v>
      </c>
      <c r="F628" s="11"/>
      <c r="G628" s="11"/>
    </row>
    <row r="629" spans="2:7">
      <c r="B629" s="26" t="s">
        <v>504</v>
      </c>
      <c r="C629" s="108">
        <v>209918.61</v>
      </c>
      <c r="D629" s="45">
        <v>0</v>
      </c>
      <c r="E629" s="45">
        <v>-209918.61</v>
      </c>
      <c r="F629" s="11"/>
      <c r="G629" s="11"/>
    </row>
    <row r="630" spans="2:7">
      <c r="B630" s="26" t="s">
        <v>505</v>
      </c>
      <c r="C630" s="108">
        <v>69807.72</v>
      </c>
      <c r="D630" s="45">
        <v>0</v>
      </c>
      <c r="E630" s="45">
        <v>-69807.72</v>
      </c>
      <c r="F630" s="11"/>
      <c r="G630" s="11"/>
    </row>
    <row r="631" spans="2:7">
      <c r="B631" s="26" t="s">
        <v>506</v>
      </c>
      <c r="C631" s="108">
        <v>18221.95</v>
      </c>
      <c r="D631" s="45">
        <v>0</v>
      </c>
      <c r="E631" s="45">
        <v>-18221.95</v>
      </c>
      <c r="F631" s="11"/>
      <c r="G631" s="11"/>
    </row>
    <row r="632" spans="2:7">
      <c r="B632" s="26" t="s">
        <v>507</v>
      </c>
      <c r="C632" s="108">
        <v>10048.5</v>
      </c>
      <c r="D632" s="45">
        <v>0</v>
      </c>
      <c r="E632" s="45">
        <v>-10048.5</v>
      </c>
      <c r="F632" s="11"/>
      <c r="G632" s="11"/>
    </row>
    <row r="633" spans="2:7">
      <c r="B633" s="26" t="s">
        <v>508</v>
      </c>
      <c r="C633" s="108">
        <v>18221.95</v>
      </c>
      <c r="D633" s="45">
        <v>0</v>
      </c>
      <c r="E633" s="45">
        <v>-18221.95</v>
      </c>
      <c r="F633" s="11"/>
      <c r="G633" s="11"/>
    </row>
    <row r="634" spans="2:7">
      <c r="B634" s="26" t="s">
        <v>509</v>
      </c>
      <c r="C634" s="108">
        <v>18221.95</v>
      </c>
      <c r="D634" s="45">
        <v>0</v>
      </c>
      <c r="E634" s="45">
        <v>-18221.95</v>
      </c>
      <c r="F634" s="11"/>
      <c r="G634" s="11"/>
    </row>
    <row r="635" spans="2:7">
      <c r="B635" s="26" t="s">
        <v>510</v>
      </c>
      <c r="C635" s="108">
        <v>27902.45</v>
      </c>
      <c r="D635" s="45">
        <v>0</v>
      </c>
      <c r="E635" s="45">
        <v>-27902.45</v>
      </c>
      <c r="F635" s="11"/>
      <c r="G635" s="11"/>
    </row>
    <row r="636" spans="2:7">
      <c r="B636" s="26" t="s">
        <v>511</v>
      </c>
      <c r="C636" s="108">
        <v>28270.45</v>
      </c>
      <c r="D636" s="45">
        <v>0</v>
      </c>
      <c r="E636" s="45">
        <v>-28270.45</v>
      </c>
      <c r="F636" s="11"/>
      <c r="G636" s="11"/>
    </row>
    <row r="637" spans="2:7">
      <c r="B637" s="26" t="s">
        <v>512</v>
      </c>
      <c r="C637" s="108">
        <v>22473.65</v>
      </c>
      <c r="D637" s="45">
        <v>0</v>
      </c>
      <c r="E637" s="45">
        <v>-22473.65</v>
      </c>
      <c r="F637" s="11"/>
      <c r="G637" s="11"/>
    </row>
    <row r="638" spans="2:7">
      <c r="B638" s="26" t="s">
        <v>513</v>
      </c>
      <c r="C638" s="108">
        <v>10048.5</v>
      </c>
      <c r="D638" s="45">
        <v>0</v>
      </c>
      <c r="E638" s="45">
        <v>-10048.5</v>
      </c>
      <c r="F638" s="11"/>
      <c r="G638" s="11"/>
    </row>
    <row r="639" spans="2:7">
      <c r="B639" s="26" t="s">
        <v>514</v>
      </c>
      <c r="C639" s="108">
        <v>21975.29</v>
      </c>
      <c r="D639" s="45">
        <v>0</v>
      </c>
      <c r="E639" s="45">
        <v>-21975.29</v>
      </c>
      <c r="F639" s="11"/>
      <c r="G639" s="11"/>
    </row>
    <row r="640" spans="2:7">
      <c r="B640" s="26" t="s">
        <v>515</v>
      </c>
      <c r="C640" s="108">
        <v>10048.5</v>
      </c>
      <c r="D640" s="45">
        <v>0</v>
      </c>
      <c r="E640" s="45">
        <v>-10048.5</v>
      </c>
      <c r="F640" s="11"/>
      <c r="G640" s="11"/>
    </row>
    <row r="641" spans="2:7">
      <c r="B641" s="26" t="s">
        <v>516</v>
      </c>
      <c r="C641" s="108">
        <v>18221.95</v>
      </c>
      <c r="D641" s="45">
        <v>0</v>
      </c>
      <c r="E641" s="45">
        <v>-18221.95</v>
      </c>
      <c r="F641" s="11"/>
      <c r="G641" s="11"/>
    </row>
    <row r="642" spans="2:7">
      <c r="B642" s="26" t="s">
        <v>517</v>
      </c>
      <c r="C642" s="108">
        <v>34333.040000000001</v>
      </c>
      <c r="D642" s="45">
        <v>0</v>
      </c>
      <c r="E642" s="45">
        <v>-34333.040000000001</v>
      </c>
      <c r="F642" s="11"/>
      <c r="G642" s="11"/>
    </row>
    <row r="643" spans="2:7">
      <c r="B643" s="26" t="s">
        <v>518</v>
      </c>
      <c r="C643" s="108">
        <v>11500</v>
      </c>
      <c r="D643" s="45">
        <v>0</v>
      </c>
      <c r="E643" s="45">
        <v>-11500</v>
      </c>
      <c r="F643" s="11"/>
      <c r="G643" s="11"/>
    </row>
    <row r="644" spans="2:7">
      <c r="B644" s="26" t="s">
        <v>519</v>
      </c>
      <c r="C644" s="108">
        <v>18221.95</v>
      </c>
      <c r="D644" s="45">
        <v>0</v>
      </c>
      <c r="E644" s="45">
        <v>-18221.95</v>
      </c>
      <c r="F644" s="11"/>
      <c r="G644" s="11"/>
    </row>
    <row r="645" spans="2:7">
      <c r="B645" s="26" t="s">
        <v>520</v>
      </c>
      <c r="C645" s="108">
        <v>18221.95</v>
      </c>
      <c r="D645" s="45">
        <v>0</v>
      </c>
      <c r="E645" s="45">
        <v>-18221.95</v>
      </c>
      <c r="F645" s="11"/>
      <c r="G645" s="11"/>
    </row>
    <row r="646" spans="2:7">
      <c r="B646" s="26" t="s">
        <v>521</v>
      </c>
      <c r="C646" s="108">
        <v>20097</v>
      </c>
      <c r="D646" s="45">
        <v>0</v>
      </c>
      <c r="E646" s="45">
        <v>-20097</v>
      </c>
      <c r="F646" s="11"/>
      <c r="G646" s="11"/>
    </row>
    <row r="647" spans="2:7">
      <c r="B647" s="26" t="s">
        <v>522</v>
      </c>
      <c r="C647" s="108">
        <v>10048.5</v>
      </c>
      <c r="D647" s="45">
        <v>0</v>
      </c>
      <c r="E647" s="45">
        <v>-10048.5</v>
      </c>
      <c r="F647" s="11"/>
      <c r="G647" s="11"/>
    </row>
    <row r="648" spans="2:7">
      <c r="B648" s="26" t="s">
        <v>523</v>
      </c>
      <c r="C648" s="108">
        <v>11500.35</v>
      </c>
      <c r="D648" s="45">
        <v>0</v>
      </c>
      <c r="E648" s="45">
        <v>-11500.35</v>
      </c>
      <c r="F648" s="11"/>
      <c r="G648" s="11"/>
    </row>
    <row r="649" spans="2:7">
      <c r="B649" s="26" t="s">
        <v>524</v>
      </c>
      <c r="C649" s="108">
        <v>30603.279999999999</v>
      </c>
      <c r="D649" s="45">
        <v>0</v>
      </c>
      <c r="E649" s="45">
        <v>-30603.279999999999</v>
      </c>
      <c r="F649" s="11"/>
      <c r="G649" s="11"/>
    </row>
    <row r="650" spans="2:7">
      <c r="B650" s="26" t="s">
        <v>525</v>
      </c>
      <c r="C650" s="108">
        <v>0</v>
      </c>
      <c r="D650" s="45">
        <v>68945</v>
      </c>
      <c r="E650" s="45">
        <v>68945</v>
      </c>
      <c r="F650" s="11"/>
      <c r="G650" s="11"/>
    </row>
    <row r="651" spans="2:7">
      <c r="B651" s="26" t="s">
        <v>526</v>
      </c>
      <c r="C651" s="108">
        <v>0</v>
      </c>
      <c r="D651" s="45">
        <v>0</v>
      </c>
      <c r="E651" s="45">
        <v>0</v>
      </c>
      <c r="F651" s="11"/>
      <c r="G651" s="11"/>
    </row>
    <row r="652" spans="2:7">
      <c r="B652" s="26" t="s">
        <v>527</v>
      </c>
      <c r="C652" s="108">
        <v>0</v>
      </c>
      <c r="D652" s="45">
        <v>0</v>
      </c>
      <c r="E652" s="45">
        <v>0</v>
      </c>
      <c r="F652" s="11"/>
      <c r="G652" s="11"/>
    </row>
    <row r="653" spans="2:7">
      <c r="B653" s="26" t="s">
        <v>528</v>
      </c>
      <c r="C653" s="108">
        <v>0</v>
      </c>
      <c r="D653" s="45">
        <v>0</v>
      </c>
      <c r="E653" s="45">
        <v>0</v>
      </c>
      <c r="F653" s="11"/>
      <c r="G653" s="11"/>
    </row>
    <row r="654" spans="2:7">
      <c r="B654" s="26" t="s">
        <v>529</v>
      </c>
      <c r="C654" s="108">
        <v>0</v>
      </c>
      <c r="D654" s="45">
        <v>0</v>
      </c>
      <c r="E654" s="45">
        <v>0</v>
      </c>
      <c r="F654" s="11"/>
      <c r="G654" s="11"/>
    </row>
    <row r="655" spans="2:7">
      <c r="B655" s="26" t="s">
        <v>530</v>
      </c>
      <c r="C655" s="108">
        <v>0</v>
      </c>
      <c r="D655" s="45">
        <v>0</v>
      </c>
      <c r="E655" s="45">
        <v>0</v>
      </c>
      <c r="F655" s="11"/>
      <c r="G655" s="11"/>
    </row>
    <row r="656" spans="2:7">
      <c r="B656" s="26" t="s">
        <v>531</v>
      </c>
      <c r="C656" s="108">
        <v>0</v>
      </c>
      <c r="D656" s="45">
        <v>0</v>
      </c>
      <c r="E656" s="45">
        <v>0</v>
      </c>
      <c r="F656" s="11"/>
      <c r="G656" s="11"/>
    </row>
    <row r="657" spans="2:7">
      <c r="B657" s="26" t="s">
        <v>532</v>
      </c>
      <c r="C657" s="108">
        <v>0</v>
      </c>
      <c r="D657" s="45">
        <v>0</v>
      </c>
      <c r="E657" s="45">
        <v>0</v>
      </c>
      <c r="F657" s="11"/>
      <c r="G657" s="11"/>
    </row>
    <row r="658" spans="2:7">
      <c r="B658" s="26" t="s">
        <v>533</v>
      </c>
      <c r="C658" s="108">
        <v>0</v>
      </c>
      <c r="D658" s="45">
        <v>0</v>
      </c>
      <c r="E658" s="45">
        <v>0</v>
      </c>
      <c r="F658" s="11"/>
      <c r="G658" s="11"/>
    </row>
    <row r="659" spans="2:7">
      <c r="B659" s="26" t="s">
        <v>534</v>
      </c>
      <c r="C659" s="108">
        <v>0</v>
      </c>
      <c r="D659" s="45">
        <v>0</v>
      </c>
      <c r="E659" s="45">
        <v>0</v>
      </c>
      <c r="F659" s="11"/>
      <c r="G659" s="11"/>
    </row>
    <row r="660" spans="2:7">
      <c r="B660" s="26" t="s">
        <v>535</v>
      </c>
      <c r="C660" s="108">
        <v>-31325</v>
      </c>
      <c r="D660" s="45">
        <v>0</v>
      </c>
      <c r="E660" s="45">
        <v>31325</v>
      </c>
      <c r="F660" s="11"/>
      <c r="G660" s="11"/>
    </row>
    <row r="661" spans="2:7">
      <c r="B661" s="26" t="s">
        <v>536</v>
      </c>
      <c r="C661" s="108">
        <v>0</v>
      </c>
      <c r="D661" s="45">
        <v>0</v>
      </c>
      <c r="E661" s="45">
        <v>0</v>
      </c>
      <c r="F661" s="11"/>
      <c r="G661" s="11"/>
    </row>
    <row r="662" spans="2:7">
      <c r="B662" s="26" t="s">
        <v>537</v>
      </c>
      <c r="C662" s="108">
        <v>-10048.5</v>
      </c>
      <c r="D662" s="45">
        <v>0</v>
      </c>
      <c r="E662" s="45">
        <v>10048.5</v>
      </c>
      <c r="F662" s="11"/>
      <c r="G662" s="11"/>
    </row>
    <row r="663" spans="2:7">
      <c r="B663" s="26" t="s">
        <v>538</v>
      </c>
      <c r="C663" s="108">
        <v>-10048.5</v>
      </c>
      <c r="D663" s="45">
        <v>0</v>
      </c>
      <c r="E663" s="45">
        <v>10048.5</v>
      </c>
      <c r="F663" s="11"/>
      <c r="G663" s="11"/>
    </row>
    <row r="664" spans="2:7">
      <c r="B664" s="26" t="s">
        <v>539</v>
      </c>
      <c r="C664" s="108">
        <v>-10048.5</v>
      </c>
      <c r="D664" s="45">
        <v>0</v>
      </c>
      <c r="E664" s="45">
        <v>10048.5</v>
      </c>
      <c r="F664" s="11"/>
      <c r="G664" s="11"/>
    </row>
    <row r="665" spans="2:7">
      <c r="B665" s="26" t="s">
        <v>540</v>
      </c>
      <c r="C665" s="108">
        <v>-10048.5</v>
      </c>
      <c r="D665" s="45">
        <v>0</v>
      </c>
      <c r="E665" s="45">
        <v>10048.5</v>
      </c>
      <c r="F665" s="11"/>
      <c r="G665" s="11"/>
    </row>
    <row r="666" spans="2:7">
      <c r="B666" s="26" t="s">
        <v>541</v>
      </c>
      <c r="C666" s="108">
        <v>-28270.45</v>
      </c>
      <c r="D666" s="45">
        <v>0</v>
      </c>
      <c r="E666" s="45">
        <v>28270.45</v>
      </c>
      <c r="F666" s="11"/>
      <c r="G666" s="11"/>
    </row>
    <row r="667" spans="2:7">
      <c r="B667" s="26" t="s">
        <v>542</v>
      </c>
      <c r="C667" s="108">
        <v>-10048.5</v>
      </c>
      <c r="D667" s="45">
        <v>0</v>
      </c>
      <c r="E667" s="45">
        <v>10048.5</v>
      </c>
      <c r="F667" s="11"/>
      <c r="G667" s="11"/>
    </row>
    <row r="668" spans="2:7">
      <c r="B668" s="26" t="s">
        <v>543</v>
      </c>
      <c r="C668" s="108">
        <v>0</v>
      </c>
      <c r="D668" s="45">
        <v>0</v>
      </c>
      <c r="E668" s="45">
        <v>0</v>
      </c>
      <c r="F668" s="11"/>
      <c r="G668" s="11"/>
    </row>
    <row r="669" spans="2:7">
      <c r="B669" s="26" t="s">
        <v>544</v>
      </c>
      <c r="C669" s="108">
        <v>-12212.49</v>
      </c>
      <c r="D669" s="45">
        <v>0</v>
      </c>
      <c r="E669" s="45">
        <v>12212.49</v>
      </c>
      <c r="F669" s="11"/>
      <c r="G669" s="11"/>
    </row>
    <row r="670" spans="2:7">
      <c r="B670" s="26" t="s">
        <v>545</v>
      </c>
      <c r="C670" s="108">
        <v>-10048.5</v>
      </c>
      <c r="D670" s="45">
        <v>0</v>
      </c>
      <c r="E670" s="45">
        <v>10048.5</v>
      </c>
      <c r="F670" s="11"/>
      <c r="G670" s="11"/>
    </row>
    <row r="671" spans="2:7">
      <c r="B671" s="26" t="s">
        <v>546</v>
      </c>
      <c r="C671" s="108">
        <v>0</v>
      </c>
      <c r="D671" s="45">
        <v>0</v>
      </c>
      <c r="E671" s="45">
        <v>0</v>
      </c>
      <c r="F671" s="11"/>
      <c r="G671" s="11"/>
    </row>
    <row r="672" spans="2:7">
      <c r="B672" s="26" t="s">
        <v>547</v>
      </c>
      <c r="C672" s="108">
        <v>-67221.95</v>
      </c>
      <c r="D672" s="45">
        <v>0</v>
      </c>
      <c r="E672" s="45">
        <v>67221.95</v>
      </c>
      <c r="F672" s="11"/>
      <c r="G672" s="11"/>
    </row>
    <row r="673" spans="2:7">
      <c r="B673" s="26" t="s">
        <v>548</v>
      </c>
      <c r="C673" s="108">
        <v>-12250</v>
      </c>
      <c r="D673" s="45">
        <v>0</v>
      </c>
      <c r="E673" s="45">
        <v>12250</v>
      </c>
      <c r="F673" s="11"/>
      <c r="G673" s="11"/>
    </row>
    <row r="674" spans="2:7">
      <c r="B674" s="26" t="s">
        <v>549</v>
      </c>
      <c r="C674" s="108">
        <v>-10048.5</v>
      </c>
      <c r="D674" s="45">
        <v>0</v>
      </c>
      <c r="E674" s="45">
        <v>10048.5</v>
      </c>
      <c r="F674" s="11"/>
      <c r="G674" s="11"/>
    </row>
    <row r="675" spans="2:7">
      <c r="B675" s="26" t="s">
        <v>550</v>
      </c>
      <c r="C675" s="108">
        <v>-10048.5</v>
      </c>
      <c r="D675" s="45">
        <v>0</v>
      </c>
      <c r="E675" s="45">
        <v>10048.5</v>
      </c>
      <c r="F675" s="11"/>
      <c r="G675" s="11"/>
    </row>
    <row r="676" spans="2:7">
      <c r="B676" s="26" t="s">
        <v>551</v>
      </c>
      <c r="C676" s="108">
        <v>-39024.83</v>
      </c>
      <c r="D676" s="45">
        <v>0</v>
      </c>
      <c r="E676" s="45">
        <v>39024.83</v>
      </c>
      <c r="F676" s="11"/>
      <c r="G676" s="11"/>
    </row>
    <row r="677" spans="2:7">
      <c r="B677" s="26" t="s">
        <v>552</v>
      </c>
      <c r="C677" s="108">
        <v>-8221.9500000000007</v>
      </c>
      <c r="D677" s="45">
        <v>0</v>
      </c>
      <c r="E677" s="45">
        <v>8221.9500000000007</v>
      </c>
      <c r="F677" s="11"/>
      <c r="G677" s="11"/>
    </row>
    <row r="678" spans="2:7">
      <c r="B678" s="26" t="s">
        <v>553</v>
      </c>
      <c r="C678" s="108">
        <v>-209918.61</v>
      </c>
      <c r="D678" s="45">
        <v>0</v>
      </c>
      <c r="E678" s="45">
        <v>209918.61</v>
      </c>
      <c r="F678" s="11"/>
      <c r="G678" s="11"/>
    </row>
    <row r="679" spans="2:7">
      <c r="B679" s="26" t="s">
        <v>554</v>
      </c>
      <c r="C679" s="108">
        <v>-69807.72</v>
      </c>
      <c r="D679" s="45">
        <v>0</v>
      </c>
      <c r="E679" s="45">
        <v>69807.72</v>
      </c>
      <c r="F679" s="11"/>
      <c r="G679" s="11"/>
    </row>
    <row r="680" spans="2:7">
      <c r="B680" s="26" t="s">
        <v>555</v>
      </c>
      <c r="C680" s="108">
        <v>-18221.95</v>
      </c>
      <c r="D680" s="45">
        <v>0</v>
      </c>
      <c r="E680" s="45">
        <v>18221.95</v>
      </c>
      <c r="F680" s="11"/>
      <c r="G680" s="11"/>
    </row>
    <row r="681" spans="2:7">
      <c r="B681" s="26" t="s">
        <v>556</v>
      </c>
      <c r="C681" s="108">
        <v>-10048.5</v>
      </c>
      <c r="D681" s="45">
        <v>0</v>
      </c>
      <c r="E681" s="45">
        <v>10048.5</v>
      </c>
      <c r="F681" s="11"/>
      <c r="G681" s="11"/>
    </row>
    <row r="682" spans="2:7">
      <c r="B682" s="26" t="s">
        <v>557</v>
      </c>
      <c r="C682" s="108">
        <v>-18221.95</v>
      </c>
      <c r="D682" s="45">
        <v>0</v>
      </c>
      <c r="E682" s="45">
        <v>18221.95</v>
      </c>
      <c r="F682" s="11"/>
      <c r="G682" s="11"/>
    </row>
    <row r="683" spans="2:7">
      <c r="B683" s="26" t="s">
        <v>558</v>
      </c>
      <c r="C683" s="108">
        <v>-18221.95</v>
      </c>
      <c r="D683" s="45">
        <v>0</v>
      </c>
      <c r="E683" s="45">
        <v>18221.95</v>
      </c>
      <c r="F683" s="11"/>
      <c r="G683" s="11"/>
    </row>
    <row r="684" spans="2:7">
      <c r="B684" s="26" t="s">
        <v>559</v>
      </c>
      <c r="C684" s="108">
        <v>-27902.45</v>
      </c>
      <c r="D684" s="45">
        <v>0</v>
      </c>
      <c r="E684" s="45">
        <v>27902.45</v>
      </c>
      <c r="F684" s="11"/>
      <c r="G684" s="11"/>
    </row>
    <row r="685" spans="2:7">
      <c r="B685" s="26" t="s">
        <v>560</v>
      </c>
      <c r="C685" s="108">
        <v>-28270.45</v>
      </c>
      <c r="D685" s="45">
        <v>0</v>
      </c>
      <c r="E685" s="45">
        <v>28270.45</v>
      </c>
      <c r="F685" s="11"/>
      <c r="G685" s="11"/>
    </row>
    <row r="686" spans="2:7">
      <c r="B686" s="26" t="s">
        <v>561</v>
      </c>
      <c r="C686" s="108">
        <v>-22473.65</v>
      </c>
      <c r="D686" s="45">
        <v>0</v>
      </c>
      <c r="E686" s="45">
        <v>22473.65</v>
      </c>
      <c r="F686" s="11"/>
      <c r="G686" s="11"/>
    </row>
    <row r="687" spans="2:7">
      <c r="B687" s="26" t="s">
        <v>562</v>
      </c>
      <c r="C687" s="108">
        <v>-10048.5</v>
      </c>
      <c r="D687" s="45">
        <v>0</v>
      </c>
      <c r="E687" s="45">
        <v>10048.5</v>
      </c>
      <c r="F687" s="11"/>
      <c r="G687" s="11"/>
    </row>
    <row r="688" spans="2:7">
      <c r="B688" s="26" t="s">
        <v>563</v>
      </c>
      <c r="C688" s="108">
        <v>-21975.29</v>
      </c>
      <c r="D688" s="45">
        <v>0</v>
      </c>
      <c r="E688" s="45">
        <v>21975.29</v>
      </c>
      <c r="F688" s="11"/>
      <c r="G688" s="11"/>
    </row>
    <row r="689" spans="2:7">
      <c r="B689" s="26" t="s">
        <v>564</v>
      </c>
      <c r="C689" s="108">
        <v>-10048.5</v>
      </c>
      <c r="D689" s="45">
        <v>0</v>
      </c>
      <c r="E689" s="45">
        <v>10048.5</v>
      </c>
      <c r="F689" s="11"/>
      <c r="G689" s="11"/>
    </row>
    <row r="690" spans="2:7">
      <c r="B690" s="26" t="s">
        <v>565</v>
      </c>
      <c r="C690" s="108">
        <v>-18221.95</v>
      </c>
      <c r="D690" s="45">
        <v>0</v>
      </c>
      <c r="E690" s="45">
        <v>18221.95</v>
      </c>
      <c r="F690" s="11"/>
      <c r="G690" s="11"/>
    </row>
    <row r="691" spans="2:7">
      <c r="B691" s="26" t="s">
        <v>566</v>
      </c>
      <c r="C691" s="108">
        <v>-34333.040000000001</v>
      </c>
      <c r="D691" s="45">
        <v>0</v>
      </c>
      <c r="E691" s="45">
        <v>34333.040000000001</v>
      </c>
      <c r="F691" s="11"/>
      <c r="G691" s="11"/>
    </row>
    <row r="692" spans="2:7">
      <c r="B692" s="26" t="s">
        <v>567</v>
      </c>
      <c r="C692" s="108">
        <v>-11500</v>
      </c>
      <c r="D692" s="45">
        <v>0</v>
      </c>
      <c r="E692" s="45">
        <v>11500</v>
      </c>
      <c r="F692" s="11"/>
      <c r="G692" s="11"/>
    </row>
    <row r="693" spans="2:7">
      <c r="B693" s="26" t="s">
        <v>568</v>
      </c>
      <c r="C693" s="108">
        <v>-18221.95</v>
      </c>
      <c r="D693" s="45">
        <v>0</v>
      </c>
      <c r="E693" s="45">
        <v>18221.95</v>
      </c>
      <c r="F693" s="11"/>
      <c r="G693" s="11"/>
    </row>
    <row r="694" spans="2:7">
      <c r="B694" s="26" t="s">
        <v>569</v>
      </c>
      <c r="C694" s="108">
        <v>-18221.95</v>
      </c>
      <c r="D694" s="45">
        <v>0</v>
      </c>
      <c r="E694" s="45">
        <v>18221.95</v>
      </c>
      <c r="F694" s="11"/>
      <c r="G694" s="11"/>
    </row>
    <row r="695" spans="2:7">
      <c r="B695" s="26" t="s">
        <v>570</v>
      </c>
      <c r="C695" s="108">
        <v>-20097</v>
      </c>
      <c r="D695" s="45">
        <v>0</v>
      </c>
      <c r="E695" s="45">
        <v>20097</v>
      </c>
      <c r="F695" s="11"/>
      <c r="G695" s="11"/>
    </row>
    <row r="696" spans="2:7">
      <c r="B696" s="26" t="s">
        <v>571</v>
      </c>
      <c r="C696" s="108">
        <v>-10048.5</v>
      </c>
      <c r="D696" s="45">
        <v>0</v>
      </c>
      <c r="E696" s="45">
        <v>10048.5</v>
      </c>
      <c r="F696" s="11"/>
      <c r="G696" s="11"/>
    </row>
    <row r="697" spans="2:7">
      <c r="B697" s="26" t="s">
        <v>572</v>
      </c>
      <c r="C697" s="108">
        <v>-11500.35</v>
      </c>
      <c r="D697" s="45">
        <v>0</v>
      </c>
      <c r="E697" s="45">
        <v>11500.35</v>
      </c>
      <c r="F697" s="11"/>
      <c r="G697" s="11"/>
    </row>
    <row r="698" spans="2:7">
      <c r="B698" s="26" t="s">
        <v>573</v>
      </c>
      <c r="C698" s="108">
        <v>-30603.279999999999</v>
      </c>
      <c r="D698" s="45">
        <v>0</v>
      </c>
      <c r="E698" s="45">
        <v>30603.279999999999</v>
      </c>
      <c r="F698" s="11"/>
      <c r="G698" s="11"/>
    </row>
    <row r="699" spans="2:7">
      <c r="B699" s="26" t="s">
        <v>574</v>
      </c>
      <c r="C699" s="108">
        <v>0</v>
      </c>
      <c r="D699" s="45">
        <v>-68945</v>
      </c>
      <c r="E699" s="45">
        <v>-68945</v>
      </c>
      <c r="F699" s="11"/>
      <c r="G699" s="11"/>
    </row>
    <row r="700" spans="2:7">
      <c r="B700" s="26"/>
      <c r="C700" s="108"/>
      <c r="D700" s="45"/>
      <c r="E700" s="45"/>
      <c r="F700" s="11"/>
      <c r="G700" s="11"/>
    </row>
    <row r="701" spans="2:7">
      <c r="C701" s="23" t="s">
        <v>575</v>
      </c>
      <c r="D701" s="23" t="s">
        <v>575</v>
      </c>
      <c r="E701" s="23" t="s">
        <v>575</v>
      </c>
      <c r="F701" s="11"/>
      <c r="G701" s="11"/>
    </row>
    <row r="702" spans="2:7">
      <c r="F702" s="11"/>
      <c r="G702" s="11"/>
    </row>
    <row r="703" spans="2:7">
      <c r="F703" s="11"/>
      <c r="G703" s="11"/>
    </row>
    <row r="704" spans="2:7">
      <c r="B704" s="173" t="s">
        <v>576</v>
      </c>
      <c r="F704" s="11"/>
      <c r="G704" s="11"/>
    </row>
    <row r="705" spans="2:7" ht="12" customHeight="1">
      <c r="F705" s="11"/>
      <c r="G705" s="11"/>
    </row>
    <row r="706" spans="2:7">
      <c r="C706" s="120"/>
      <c r="D706" s="120"/>
      <c r="E706" s="120"/>
    </row>
    <row r="707" spans="2:7">
      <c r="G707" s="11"/>
    </row>
    <row r="708" spans="2:7">
      <c r="B708" s="174"/>
      <c r="C708" s="120"/>
      <c r="D708" s="174"/>
      <c r="E708" s="174"/>
      <c r="F708" s="175"/>
      <c r="G708" s="175"/>
    </row>
    <row r="709" spans="2:7">
      <c r="B709" s="176" t="s">
        <v>577</v>
      </c>
      <c r="C709" s="120"/>
      <c r="D709" s="177" t="s">
        <v>578</v>
      </c>
      <c r="E709" s="177"/>
      <c r="F709" s="11"/>
      <c r="G709" s="178"/>
    </row>
    <row r="710" spans="2:7">
      <c r="B710" s="176" t="s">
        <v>579</v>
      </c>
      <c r="C710" s="120"/>
      <c r="D710" s="179" t="s">
        <v>580</v>
      </c>
      <c r="E710" s="179"/>
      <c r="F710" s="180"/>
      <c r="G710" s="180"/>
    </row>
    <row r="711" spans="2:7">
      <c r="B711" s="120"/>
      <c r="C711" s="120"/>
      <c r="D711" s="120"/>
      <c r="E711" s="120"/>
      <c r="F711" s="120"/>
      <c r="G711" s="120"/>
    </row>
    <row r="712" spans="2:7">
      <c r="B712" s="120"/>
      <c r="C712" s="120"/>
      <c r="D712" s="120"/>
      <c r="E712" s="120"/>
      <c r="F712" s="120"/>
      <c r="G712" s="120"/>
    </row>
    <row r="716" spans="2:7" ht="12.75" customHeight="1"/>
    <row r="719" spans="2:7" ht="12.75" customHeight="1"/>
  </sheetData>
  <mergeCells count="70">
    <mergeCell ref="B600:C600"/>
    <mergeCell ref="B607:F607"/>
    <mergeCell ref="D709:E709"/>
    <mergeCell ref="D710:E710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E570"/>
    <mergeCell ref="B571:C571"/>
    <mergeCell ref="B572:C572"/>
    <mergeCell ref="B573:C573"/>
    <mergeCell ref="B574:C574"/>
    <mergeCell ref="B575:C575"/>
    <mergeCell ref="B562:C562"/>
    <mergeCell ref="B563:C563"/>
    <mergeCell ref="B564:C564"/>
    <mergeCell ref="B565:C565"/>
    <mergeCell ref="B568:E568"/>
    <mergeCell ref="B569:E569"/>
    <mergeCell ref="B556:C556"/>
    <mergeCell ref="B557:C557"/>
    <mergeCell ref="B558:C558"/>
    <mergeCell ref="B559:C559"/>
    <mergeCell ref="B560:C560"/>
    <mergeCell ref="B561:C561"/>
    <mergeCell ref="B550:C550"/>
    <mergeCell ref="B551:C551"/>
    <mergeCell ref="B552:C552"/>
    <mergeCell ref="B553:C553"/>
    <mergeCell ref="B554:C554"/>
    <mergeCell ref="B555:C555"/>
    <mergeCell ref="E443:G443"/>
    <mergeCell ref="E466:F466"/>
    <mergeCell ref="B545:E545"/>
    <mergeCell ref="B547:E547"/>
    <mergeCell ref="B548:E548"/>
    <mergeCell ref="B549:E549"/>
    <mergeCell ref="D226:E226"/>
    <mergeCell ref="D233:E233"/>
    <mergeCell ref="D240:E240"/>
    <mergeCell ref="D247:E247"/>
    <mergeCell ref="D284:E284"/>
    <mergeCell ref="D292:E292"/>
    <mergeCell ref="A1:L1"/>
    <mergeCell ref="A2:L2"/>
    <mergeCell ref="A3:L3"/>
    <mergeCell ref="H5:L6"/>
    <mergeCell ref="A8:L8"/>
    <mergeCell ref="D83:E83"/>
  </mergeCells>
  <dataValidations count="4">
    <dataValidation allowBlank="1" showInputMessage="1" showErrorMessage="1" prompt="Especificar origen de dicho recurso: Federal, Estatal, Municipal, Particulares." sqref="D222 D229 D236"/>
    <dataValidation allowBlank="1" showInputMessage="1" showErrorMessage="1" prompt="Características cualitativas significativas que les impacten financieramente." sqref="D175:E175 E222 E229 E236"/>
    <dataValidation allowBlank="1" showInputMessage="1" showErrorMessage="1" prompt="Corresponde al número de la cuenta de acuerdo al Plan de Cuentas emitido por el CONAC (DOF 22/11/2010)." sqref="B175"/>
    <dataValidation allowBlank="1" showInputMessage="1" showErrorMessage="1" prompt="Saldo final del periodo que corresponde la cuenta pública presentada (mensual:  enero, febrero, marzo, etc.; trimestral: 1er, 2do, 3ro. o 4to.)." sqref="C175 C222 C229 C236"/>
  </dataValidations>
  <pageMargins left="0.70866141732283472" right="0.70866141732283472" top="0.39370078740157483" bottom="0.74803149606299213" header="0.31496062992125984" footer="0.31496062992125984"/>
  <pageSetup scale="40" fitToHeight="9" orientation="landscape" r:id="rId1"/>
  <headerFooter>
    <oddFooter>&amp;R&amp;P</oddFooter>
  </headerFooter>
  <rowBreaks count="7" manualBreakCount="7">
    <brk id="85" max="9" man="1"/>
    <brk id="156" max="9" man="1"/>
    <brk id="220" max="9" man="1"/>
    <brk id="293" max="9" man="1"/>
    <brk id="420" max="11" man="1"/>
    <brk id="505" max="9" man="1"/>
    <brk id="6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(2)</vt:lpstr>
      <vt:lpstr>'NOTAS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2017-07-12T00:55:17Z</dcterms:created>
  <dcterms:modified xsi:type="dcterms:W3CDTF">2017-07-12T00:55:38Z</dcterms:modified>
</cp:coreProperties>
</file>