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EFATURA DE CONTABILIDAD\PUBLICACION PORTAL CTA PUB\2015\"/>
    </mc:Choice>
  </mc:AlternateContent>
  <bookViews>
    <workbookView xWindow="0" yWindow="0" windowWidth="28800" windowHeight="11835"/>
  </bookViews>
  <sheets>
    <sheet name="NOTAS" sheetId="1" r:id="rId1"/>
  </sheets>
  <externalReferences>
    <externalReference r:id="rId2"/>
  </externalReferences>
  <definedNames>
    <definedName name="_xlnm.Print_Area" localSheetId="0">NOTAS!$A$1:$F$618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7" i="1" l="1"/>
  <c r="C607" i="1"/>
  <c r="B607" i="1"/>
  <c r="C526" i="1"/>
  <c r="D519" i="1" s="1"/>
  <c r="F515" i="1"/>
  <c r="C510" i="1"/>
  <c r="C506" i="1"/>
  <c r="C504" i="1"/>
  <c r="C503" i="1"/>
  <c r="C502" i="1"/>
  <c r="C501" i="1"/>
  <c r="D498" i="1"/>
  <c r="A496" i="1"/>
  <c r="D486" i="1"/>
  <c r="D479" i="1"/>
  <c r="D477" i="1"/>
  <c r="D492" i="1" s="1"/>
  <c r="E492" i="1" s="1"/>
  <c r="B466" i="1"/>
  <c r="D450" i="1"/>
  <c r="C450" i="1"/>
  <c r="B450" i="1"/>
  <c r="D414" i="1"/>
  <c r="C414" i="1"/>
  <c r="B414" i="1"/>
  <c r="D394" i="1"/>
  <c r="C394" i="1"/>
  <c r="B394" i="1"/>
  <c r="C371" i="1"/>
  <c r="B371" i="1"/>
  <c r="B266" i="1"/>
  <c r="B258" i="1"/>
  <c r="B228" i="1"/>
  <c r="B222" i="1"/>
  <c r="B215" i="1"/>
  <c r="B208" i="1"/>
  <c r="E200" i="1"/>
  <c r="D200" i="1"/>
  <c r="C200" i="1"/>
  <c r="B200" i="1"/>
  <c r="D198" i="1"/>
  <c r="B161" i="1"/>
  <c r="B152" i="1"/>
  <c r="D145" i="1"/>
  <c r="C145" i="1"/>
  <c r="B145" i="1"/>
  <c r="D135" i="1"/>
  <c r="C135" i="1"/>
  <c r="B135" i="1"/>
  <c r="B72" i="1"/>
  <c r="B65" i="1"/>
  <c r="B55" i="1"/>
  <c r="E45" i="1"/>
  <c r="D45" i="1"/>
  <c r="B45" i="1"/>
  <c r="C43" i="1"/>
  <c r="C42" i="1"/>
  <c r="C41" i="1"/>
  <c r="C40" i="1"/>
  <c r="C39" i="1"/>
  <c r="C38" i="1"/>
  <c r="C37" i="1"/>
  <c r="D33" i="1"/>
  <c r="C33" i="1"/>
  <c r="B33" i="1"/>
  <c r="D22" i="1"/>
  <c r="B22" i="1"/>
  <c r="B4" i="1"/>
  <c r="D500" i="1" l="1"/>
  <c r="D528" i="1" s="1"/>
  <c r="E528" i="1" s="1"/>
  <c r="C45" i="1"/>
</calcChain>
</file>

<file path=xl/sharedStrings.xml><?xml version="1.0" encoding="utf-8"?>
<sst xmlns="http://schemas.openxmlformats.org/spreadsheetml/2006/main" count="621" uniqueCount="488">
  <si>
    <t xml:space="preserve">NOTAS A LOS ESTADOS FINANCIEROS </t>
  </si>
  <si>
    <t>Al 30 de Noviembre  del 2015</t>
  </si>
  <si>
    <t>Ente Público:</t>
  </si>
  <si>
    <t>NOTAS DE DESGLOSE</t>
  </si>
  <si>
    <t>I) NOTAS AL ESTADO DE SITUACIÓN FINANCIERA</t>
  </si>
  <si>
    <t>ACTIVO</t>
  </si>
  <si>
    <t>* EFECTIVO Y EQUVALENTES</t>
  </si>
  <si>
    <t>ESF-01 FONDOS C/INVERSIONES FINANCIERAS</t>
  </si>
  <si>
    <t>MONTO</t>
  </si>
  <si>
    <t>TIPO</t>
  </si>
  <si>
    <t>MONTO PARCIAL</t>
  </si>
  <si>
    <t>1121102002  INV BANCOMER INF. 1351</t>
  </si>
  <si>
    <t>Pagaré M.N.</t>
  </si>
  <si>
    <t>1121109001  IXE CASA BOLSA 589531</t>
  </si>
  <si>
    <t>Certificado Bursatil</t>
  </si>
  <si>
    <t>1211109001  LP IXE CASA DE BOLSA 589531</t>
  </si>
  <si>
    <t>* DERECHOS A RECIBIR EFECTIVO Y EQUIVALENTES Y BIENES O SERVICIOS A RECIBIR</t>
  </si>
  <si>
    <t>ESF-02 INGRESOS P/RECUPERAR</t>
  </si>
  <si>
    <t>2014</t>
  </si>
  <si>
    <t>2013</t>
  </si>
  <si>
    <t>1122602001 CUENTAS POR COBRAR A ENTIDADES FED Y MPIOS</t>
  </si>
  <si>
    <t>1124xxxxxx Ingresos por Recuperar CP</t>
  </si>
  <si>
    <t>ESF-03 DEUDORES P/RECUPERAR</t>
  </si>
  <si>
    <t>90 DIAS</t>
  </si>
  <si>
    <t>180 DIAS</t>
  </si>
  <si>
    <t>365 DIAS</t>
  </si>
  <si>
    <t>1123101002 GASTOS A RESERVA DE COMPROBAR</t>
  </si>
  <si>
    <t>1123102001 FUNCIONARIOS Y EMPLEADOS</t>
  </si>
  <si>
    <t>1123103301 SUBSIDIO AL EMPLEO</t>
  </si>
  <si>
    <t>1123106001 OTROS DEUDORES DIVERSOS</t>
  </si>
  <si>
    <t>1125102001 FONDO FIJO</t>
  </si>
  <si>
    <t>1131001001 ANTICIPO A PROVEEDORES</t>
  </si>
  <si>
    <t>1134201002 ANTICIPO A CONTRATISTAS BIENES PROPIOS</t>
  </si>
  <si>
    <t>* BIENES DISPONIBLES PARA SU TRANSFORMACIÓN O CONSUMO.</t>
  </si>
  <si>
    <t>ESF-05 INVENTARIO Y ALMACENES</t>
  </si>
  <si>
    <t>METODO</t>
  </si>
  <si>
    <t>No aplica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</si>
  <si>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</si>
  <si>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</si>
  <si>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</si>
  <si>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</si>
  <si>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</si>
  <si>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ESF-07 PARTICIPACIONES Y APORT.  CAPITAL</t>
  </si>
  <si>
    <t>EMPRESA/OPDES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</si>
  <si>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</si>
  <si>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</si>
  <si>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</si>
  <si>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</si>
  <si>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</si>
  <si>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</si>
  <si>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1231581001  TERRENOS A VALOR HISTORICO</t>
  </si>
  <si>
    <t>ANUAL</t>
  </si>
  <si>
    <t>1233058300  EDIFICIOS NO HABITACIONALES</t>
  </si>
  <si>
    <t>1233583001  EDIFICIOS A VALOR HISTORICO</t>
  </si>
  <si>
    <t>1236200001  CONSTRUCCIONES EN PROCESO EN BIENES PROPIOS 10</t>
  </si>
  <si>
    <t>1236262200  Edificación no habitacional</t>
  </si>
  <si>
    <t>1241151100  MUEBLES DE OFICINA Y ESTANTERÍA 2011</t>
  </si>
  <si>
    <t>1241151101  MUEBLES DE OFICINA Y ESTANTERÍA 2010</t>
  </si>
  <si>
    <t>1241251200  MUEBLES, EXCEPTO DE OFICINA Y ESTANTERÍA 2011</t>
  </si>
  <si>
    <t>1241351500  EQ. DE CÓMP. Y DE TECNOLOGÍAS DE LA INFORMACI 2011</t>
  </si>
  <si>
    <t>1241351501  EQ. DE CÓMP. Y DE TECNOLOGÍAS DE LA INFORMACI 2010</t>
  </si>
  <si>
    <t>1241951900  OTROS MOBILIARIOS Y EQUIPOS DE ADMINISTRACIÓN 2011</t>
  </si>
  <si>
    <t>1241951901  OTROS MOBILIARIOS Y EQUIPOS DE ADMINISTRACIÓN 2010</t>
  </si>
  <si>
    <t>1242152100  EQUIPO Y APARATOS AUDIOVISUALES 2011</t>
  </si>
  <si>
    <t>1242352300  CÁMARAS FOTOGRÁFICAS Y DE VIDEO 2011</t>
  </si>
  <si>
    <t>1242952900  OTRO MOB. Y EQUIPO EDUCACIONAL Y RECREATIVO 2011</t>
  </si>
  <si>
    <t>1242952901  OTRO MOB. Y EQUIPO EDUCACIONAL Y RECREATIVO 2010</t>
  </si>
  <si>
    <t>1243153100  EQUIPO MÉDICO Y DE LABORATORIO 2011</t>
  </si>
  <si>
    <t>1243253200  INSTRUMENTAL MÉDICO Y DE LABORATORIO 2011</t>
  </si>
  <si>
    <t>1243253201  INSTRUMENTAL MÉDICO Y DE LABORATORIO 2010</t>
  </si>
  <si>
    <t>1244154100  AUTOMÓVILES Y CAMIONES 2011</t>
  </si>
  <si>
    <t>1244154101  AUTOMÓVILES Y CAMIONES 2010</t>
  </si>
  <si>
    <t>1244954901  OTROS EQUIPOS DE TRANSPORTES 2010</t>
  </si>
  <si>
    <t>1246156100  MAQUINARIA Y EQUIPO AGROPECUARIO 2011</t>
  </si>
  <si>
    <t>1246156101  MAQUINARIA Y EQUIPO AGROPECUARIO 2010</t>
  </si>
  <si>
    <t>1246256200  MAQUINARIA Y EQUIPO INDUSTRIAL 2011</t>
  </si>
  <si>
    <t>1246256201  MAQUINARIA Y EQUIPO INDUSTRIAL 2010</t>
  </si>
  <si>
    <t>1246556500  EQUIPO DE COMUNICACIÓN Y TELECOMUNICACIÓN 2011</t>
  </si>
  <si>
    <t>1246556501  EQUIPO DE COMUNICACIÓN Y TELECOMUNICACIÓN 2010</t>
  </si>
  <si>
    <t>1246656600  EQ. DE GENER. ELÉCTRICA, APARATOS Y ACCES 2011</t>
  </si>
  <si>
    <t>1246656601  EQ. DE GENER. ELÉCTRICA, APARATOS Y ACCES 2010</t>
  </si>
  <si>
    <t>1246756700  HERRAMIENTAS Y MÁQUINAS-HERRAMIENTA 2011</t>
  </si>
  <si>
    <t>1246756701  HERRAMIENTAS Y MÁQUINAS-HERRAMIENTA 2010</t>
  </si>
  <si>
    <t>1246956900  OTROS EQUIPOS 2011</t>
  </si>
  <si>
    <t>1246956901  OTROS EQUIPOS 2010</t>
  </si>
  <si>
    <t>1247151300  BIENES ARTÍSTICOS, CULTURALES Y CIENTÍFICOS 2011</t>
  </si>
  <si>
    <t>1247151301  BIENES ARTÍSTICOS, CULTURALES Y CIENTÍFICOS 2010</t>
  </si>
  <si>
    <t>1261258301  DEP. ACUM. DE EDIFICIOS NO RESINDENCIALES</t>
  </si>
  <si>
    <t>1263151101  MUEBLES DE OFICINA Y ESTANTERÍA 2010</t>
  </si>
  <si>
    <t>1263151201  "MUEBLES, EXCEPTO DE OFICINA Y ESTANTERÍA 2010"</t>
  </si>
  <si>
    <t>1263151301  "BIENES ARTÍSTICOS, CULTURALES Y CIENTÍFICOS 2010"</t>
  </si>
  <si>
    <t>1263151501  EPO. DE COMPUTO Y DE TECNOLOGIAS DE LA INFORMACION</t>
  </si>
  <si>
    <t>1263151901  OTROS MOBILIARIOS Y EQUIPOS DE ADMINISTRACIÓN 2010</t>
  </si>
  <si>
    <t>1263252101  EQUIPOS Y APARATOS AUDIOVISUALES 2010</t>
  </si>
  <si>
    <t>1263252301  CAMARAS FOTOGRAFICAS Y DE VIDEO 2010</t>
  </si>
  <si>
    <t>1263252901  OTRO MOBILIARIO Y EPO. EDUCACIONAL Y RECREATIVO 20</t>
  </si>
  <si>
    <t>1263353201  INSTRUMENTAL MÉDICO Y DE LABORATORIO 2010</t>
  </si>
  <si>
    <t>1263454101  AUTOMÓVILES Y CAMIONES 2010</t>
  </si>
  <si>
    <t>1263454901  OTROS EQUIPOS DE TRANSPORTE 2010</t>
  </si>
  <si>
    <t>1263656101  MAQUINARIA Y EQUIPO AGROPECUARIO 2010</t>
  </si>
  <si>
    <t>1263656201  MAQUINARIA Y EQUIPO INDUSTRIAL 2010</t>
  </si>
  <si>
    <t>1263656501  EQUIPO DE COMUNICACIÓN Y TELECOMUNICACIÓN 2010</t>
  </si>
  <si>
    <t>1263656601  "EQUIPOS DE GENERACIÓN ELÉCTRICA, APARATOS Y ACCES</t>
  </si>
  <si>
    <t>1263656701  HERRAMIENTAS Y MÁQUINAS-HERRAMIENTA 2010</t>
  </si>
  <si>
    <t>1263656901  OTROS EQUIPOS 2010</t>
  </si>
  <si>
    <t>ESF-09 INTANGIBLES Y DIFERIDOS</t>
  </si>
  <si>
    <t>ESF-10   ESTIMACIONES Y DETERIOROS</t>
  </si>
  <si>
    <t>ESF-11 OTROS ACTIVOS</t>
  </si>
  <si>
    <t>CARACTERÍSTICAS</t>
  </si>
  <si>
    <t>PASIVO</t>
  </si>
  <si>
    <t>ESF-12 CUENTAS Y DOC. POR PAGAR</t>
  </si>
  <si>
    <t>2111102001  SUELDOS DEVENGADOS EJERCICIO ANTERIOR</t>
  </si>
  <si>
    <t>2111401003  APORTACION PATRONAL IMSS</t>
  </si>
  <si>
    <t>2111401004  APORTACION PATRONAL INFONAVIT</t>
  </si>
  <si>
    <t>2112101001  PROVEEDORES DE BIENES Y SERVICIOS</t>
  </si>
  <si>
    <t>2112102001  PROVEEDORES DEL EJERCICIO ANTERIOR</t>
  </si>
  <si>
    <t>2112199099  EM/RF</t>
  </si>
  <si>
    <t>2117101003  ISR SALARIOS POR PAGAR</t>
  </si>
  <si>
    <t>2117101012  ISR POR PAGAR RET. HONORARIOS</t>
  </si>
  <si>
    <t>2117101015  ISR A PAGAR RETENCIÓN ARRENDAMIENTO</t>
  </si>
  <si>
    <t>2117102003  CEDULAR ARRENDAMIENTO A PAGAR</t>
  </si>
  <si>
    <t>2117102004  CEDULAR HONORARIOS A PAGAR</t>
  </si>
  <si>
    <t>2117202004  APORTACIÓN TRABAJADOR IMSS</t>
  </si>
  <si>
    <t>2117301003  IVA TRASLADADO</t>
  </si>
  <si>
    <t>2117502102  IMPUESTO NOMINAS A PAGAR</t>
  </si>
  <si>
    <t>2117901003  CUOTAS SINDICALES</t>
  </si>
  <si>
    <t>2117901004  APORTACIÓN DE CAJA DE AHORRO</t>
  </si>
  <si>
    <t>2117902003  FONDO DE AHORRO SABES</t>
  </si>
  <si>
    <t>2117902004  FONDO DE AHORRO EMPLEADOS</t>
  </si>
  <si>
    <t>2117903001  PENSIÓN ALIMENTICIA</t>
  </si>
  <si>
    <t>2117910001  VIVIENDA</t>
  </si>
  <si>
    <t>2117911001  ISSEG</t>
  </si>
  <si>
    <t>2117912001  OPTICAS</t>
  </si>
  <si>
    <t>2117916001  FINANCIERAS</t>
  </si>
  <si>
    <t>2117918001  DIVO 5% AL MILLAR</t>
  </si>
  <si>
    <t>2117918004  PENALIZACIONES CONTRATISTAS</t>
  </si>
  <si>
    <t>2117919001  FONACOT</t>
  </si>
  <si>
    <t>2119904004  CXP GEG POR RECTIFICACIONES</t>
  </si>
  <si>
    <t>2119905001  ACREEDORES DIVERSOS</t>
  </si>
  <si>
    <t>2119905007  DONATIVOS PARA APOYO A ALUMNOS VIBA</t>
  </si>
  <si>
    <t>2119905008  APORTACION PATRONATO MALLA</t>
  </si>
  <si>
    <t>2119905009  APORTACION PATRONATO OBRA</t>
  </si>
  <si>
    <t>ESF-13 OTROS PASIVOS DIFERIDOS A CORTO PLAZO</t>
  </si>
  <si>
    <t>NATURALEZA</t>
  </si>
  <si>
    <t>ESF-13 FONDOS Y BIENES DE TERCEROS EN GARANTÍA Y/O ADMINISTRACIÓN A CORTO PLAZO</t>
  </si>
  <si>
    <t>2161001002 DEPOSITOS EN GARANTIA</t>
  </si>
  <si>
    <t>Se regresa al terminar el contrato del comedor</t>
  </si>
  <si>
    <t>ESF-13 PASIVO DIFERIDO A LARGO PLAZO</t>
  </si>
  <si>
    <t>ESF-14 OTROS PASIVOS CIRCULANTES</t>
  </si>
  <si>
    <t>2199002001 CXP GEG POR SERVICIOS EDUCATIVOS</t>
  </si>
  <si>
    <t>II) NOTAS AL ESTADO DE ACTIVIDADES</t>
  </si>
  <si>
    <t>INGRESOS DE GESTIÓN</t>
  </si>
  <si>
    <t>ERA-01 INGRESOS</t>
  </si>
  <si>
    <t>NOTA</t>
  </si>
  <si>
    <t>4151510253  POR CONCEPTO DE RENTA DE CAFETERIAS</t>
  </si>
  <si>
    <t>4159510710  REEXPEDICIÓN DE CREDENCIAL</t>
  </si>
  <si>
    <t>4159510714  POR CONCEPTO DE INSCRIPCIÓN BACHILLERATO</t>
  </si>
  <si>
    <t>4159510720  BIBLIOTECA DIGITAL ECEST "BLDLG-ECEST"</t>
  </si>
  <si>
    <t>4159510805  POR CONCEPTO DE CURSOS DE IDIOMAS</t>
  </si>
  <si>
    <t>4159510821  EDUCACIÓN CONTINUA</t>
  </si>
  <si>
    <t>4159510823  INGRESOS POR MAESTRIAS O POSGRADOS</t>
  </si>
  <si>
    <t>4159510902  EXAMENES DE ADMISIÓN</t>
  </si>
  <si>
    <t>4159511106  CERTIFICADOS Y DOCUMENTOS</t>
  </si>
  <si>
    <t>4163610031  INDEMNIZACIONES (RECUPERACION POR SINIESTROS)</t>
  </si>
  <si>
    <t>4169610009  OTROS INGRESOS</t>
  </si>
  <si>
    <t>4169610154  POR CONCEPTO DE DONATIVOS</t>
  </si>
  <si>
    <t>4169610158  POR CONCEPTO DE DONATIVOS EN ESPECIE</t>
  </si>
  <si>
    <t>4169610903  RECURSOS INTERINSTITUCIONALES</t>
  </si>
  <si>
    <t>4173711006  VENTA DE ARTÍCULOS PROMOCIONALES</t>
  </si>
  <si>
    <t>4213832000  CONVENIO MATERIALES Y SUMINISTROS</t>
  </si>
  <si>
    <t>4213833000  CONVENIO SERVICIOS GENERALES</t>
  </si>
  <si>
    <t>4221911000  SERVICIOS PERSONALES</t>
  </si>
  <si>
    <t>4221912000  MATERIALES Y SUMINISTROS</t>
  </si>
  <si>
    <t>4221913000  SERVICIOS GENERALES</t>
  </si>
  <si>
    <t>4221914000  AYUDAS Y SUBSIDIOS</t>
  </si>
  <si>
    <t>ERA-02 OTROS INGRESOS Y BENEFICIOS</t>
  </si>
  <si>
    <t>4311511001 INTERES NORMALES</t>
  </si>
  <si>
    <t>GASTOS Y OTRAS PÉRDIDAS</t>
  </si>
  <si>
    <t>ERA-03 GASTOS</t>
  </si>
  <si>
    <t>%GASTO</t>
  </si>
  <si>
    <t>EXPLICACION</t>
  </si>
  <si>
    <t>5111113000  SUELDOS BASE AL PERSONAL PERMANENTE</t>
  </si>
  <si>
    <t>Gasto Destinado para el pago de  sueldos para aproximadamente 2,152 empleados de los cuales el 83% son asesores y tutores</t>
  </si>
  <si>
    <t>5112123000  RETRIBUCIONES POR SERVS. DE CARACTER SOCIAL</t>
  </si>
  <si>
    <t>5113132000  PRIMAS DE VACAS., DOMINICAL Y GRATIF. FIN DE AÑO</t>
  </si>
  <si>
    <t>5113134000  COMPENSACIONES</t>
  </si>
  <si>
    <t>5114141000  APORTACIONES DE SEGURIDAD SOCIAL</t>
  </si>
  <si>
    <t>5114142000  APORTACIONES A FONDOS DE VIVIENDA</t>
  </si>
  <si>
    <t>5114143000  APORTACIONES AL SISTEMA  PARA EL RETIRO</t>
  </si>
  <si>
    <t>5114144000  SEGUROS MÚLTIPLES</t>
  </si>
  <si>
    <t>5115151000  CUOTAS PARA EL FONDO DE AHORRO Y FONDO DEL TRABAJO</t>
  </si>
  <si>
    <t>5115152000  INDEMNIZACIONES</t>
  </si>
  <si>
    <t>5115154000  PRESTACIONES CONTRACTUALES</t>
  </si>
  <si>
    <t>5115155000  APOYOS A LA CAPACITACION DE LOS SERV. PUBLICOS</t>
  </si>
  <si>
    <t>5115159000  OTRAS PRESTACIONES SOCIALES Y ECONOMICAS</t>
  </si>
  <si>
    <t>5121211000  MATERIALES Y ÚTILES DE OFICINA</t>
  </si>
  <si>
    <t>5121212000  MATERIALES Y UTILES DE IMPRESION Y REPRODUCCION</t>
  </si>
  <si>
    <t>5121214000  MAT.,UTILES Y EQUIPOS MENORES DE TECNOLOGIAS DE LA</t>
  </si>
  <si>
    <t>5121215000  MATERIAL IMPRESO E INFORMACION DIGITAL</t>
  </si>
  <si>
    <t>5121216000  MATERIAL DE LIMPIEZA</t>
  </si>
  <si>
    <t>5121217000  MATERIALES Y ÚTILES DE ENSEÑANZA</t>
  </si>
  <si>
    <t>5122221000  ALIMENTACIÓN DE PERSONAS</t>
  </si>
  <si>
    <t>5122223000  UTENSILIOS PARA EL SERVICIO DE ALIMENTACIÓN</t>
  </si>
  <si>
    <t>5124241000  PRODUCTOS MINERALES NO METALICOS</t>
  </si>
  <si>
    <t>5124242000  CEMENTO Y PRODUCTOS DE CONCRETO</t>
  </si>
  <si>
    <t>5124243000  CAL, YESO Y PRODUCTOS DE YESO</t>
  </si>
  <si>
    <t>5124244000  MADERA Y PRODUCTOS DE MADERA</t>
  </si>
  <si>
    <t>5124245000  VIDRIO Y PRODUCTOS DE VIDRIO</t>
  </si>
  <si>
    <t>5124246000  MATERIAL ELECTRICO Y ELECTRONICO</t>
  </si>
  <si>
    <t>5124247000  ARTICULOS METALICOS PARA LA CONSTRUCCION</t>
  </si>
  <si>
    <t>5124248000  MATERIALES COMPLEMENTARIOS</t>
  </si>
  <si>
    <t>5124249000  OTROS MATERIALES Y ARTICULOS DE CONSTRUCCION Y REP</t>
  </si>
  <si>
    <t>5125252000  FERTILIZANTES, PESTICIDAS Y OTROS AGROQUIMICOS</t>
  </si>
  <si>
    <t>5125253000  MEDICINAS Y PRODUCTOS FARMACÉUTICOS</t>
  </si>
  <si>
    <t>5125255000  MAT., ACCESORIOS Y SUMINISTROS DE LABORATORIO</t>
  </si>
  <si>
    <t>5125256000  FIBRAS SINTÉTICAS, HULES, PLÁSTICOS Y DERIVS.</t>
  </si>
  <si>
    <t>5125259000  OTROS PRODUCTOS QUÍMICOS</t>
  </si>
  <si>
    <t>5126261000  COMBUSTIBLES, LUBRICANTES Y ADITIVOS</t>
  </si>
  <si>
    <t>5127271000  VESTUARIOS Y UNIFORMES</t>
  </si>
  <si>
    <t>5127272000  PRENDAS DE PROTECCIÓN</t>
  </si>
  <si>
    <t>5127273000  ARTÍCULOS DEPORTIVOS</t>
  </si>
  <si>
    <t>5127274000  PRODUCTOS TEXTILES</t>
  </si>
  <si>
    <t>5127275000  BLANCOS Y O. TEXTIL., EXCEPTO PRENDAS DE VESTIR</t>
  </si>
  <si>
    <t>5129291000  HERRAMIENTAS MENORES</t>
  </si>
  <si>
    <t>5129292000  REFACCIONES, ACCESORIOS Y HERRAM. MENORES</t>
  </si>
  <si>
    <t>5129293000  REF. Y ACCESORIOS ME. MOB. Y EQ. AD., ED. Y REC.</t>
  </si>
  <si>
    <t>5129294000  REFACCIONES Y ACCESORIOS PARA EQ. DE COMPUTO</t>
  </si>
  <si>
    <t>5129295000  REF. Y ACCESORIOS ME. EQ. E INST. MÉD. Y LAB.</t>
  </si>
  <si>
    <t>5129296000  REF. Y ACCESORIOS ME. DE EQ. DE TRANSPORTE</t>
  </si>
  <si>
    <t>5129299000  REF. Y ACCESORIOS ME. OTROS BIENES MUEBLES</t>
  </si>
  <si>
    <t>5131311000  SERVICIO DE ENERGÍA ELÉCTRICA</t>
  </si>
  <si>
    <t>5131312000  GAS</t>
  </si>
  <si>
    <t>5131313000  SERVICIO DE AGUA POTABLE</t>
  </si>
  <si>
    <t>5131314000  TELEFONÍA TRADICIONAL</t>
  </si>
  <si>
    <t>5131315000  TELEFONÍA CELULAR</t>
  </si>
  <si>
    <t>5131316000  SERVICIO DE TELECOMUNICACIONES Y SATÉLITALES</t>
  </si>
  <si>
    <t>5131317000  SERV. ACCESO A INTERNET, REDES Y PROC. DE INFO.</t>
  </si>
  <si>
    <t>5131318000  SERVICIOS POSTALES Y TELEGRAFICOS</t>
  </si>
  <si>
    <t>5132322000  ARRENDAMIENTO DE EDIFICIOS</t>
  </si>
  <si>
    <t>5132323000  ARRENDA. DE MOB. Y EQ. ADMÓN., EDU. Y RECRE.</t>
  </si>
  <si>
    <t>5132325000  ARRENDAMIENTO DE EQUIPO DE TRANSPORTE</t>
  </si>
  <si>
    <t>5132326000  ARRENDA. DE MAQ., OTROS EQ. Y HERRAMIENTAS</t>
  </si>
  <si>
    <t>5132327000  ARRENDAMIENTO DE ACTIVOS INTANGIBLES</t>
  </si>
  <si>
    <t>5132329000  OTROS ARRENDAMIENTOS</t>
  </si>
  <si>
    <t>5133331000  SERVS. LEGALES, DE CONTA., AUDITORIA Y RELACS.</t>
  </si>
  <si>
    <t>5133332000  SERVS. DE DISEÑO, ARQ., INGE. Y ACTIVS. RELACS.</t>
  </si>
  <si>
    <t>5133333000  SERVS. CONSULT. ADM., PROCS., TEC. Y TECNO. INFO.</t>
  </si>
  <si>
    <t>5133334000  CAPACITACIÓN</t>
  </si>
  <si>
    <t>5133336000  SERVS. APOYO ADMVO., FOTOCOPIADO E IMPRESION</t>
  </si>
  <si>
    <t>5133338000  SERVICIOS DE VIGILANCIA</t>
  </si>
  <si>
    <t>5133339000  SERVICIOS PROFESIONALES, CIENTIFICOS Y TECNICOS IN</t>
  </si>
  <si>
    <t>5134341000  SERVICIOS FINANCIEROS Y BANCARIOS</t>
  </si>
  <si>
    <t>5134345000  SEGUROS DE BIENES PATRIMONIALES</t>
  </si>
  <si>
    <t>5134347000  FLETES Y MANIOBRAS</t>
  </si>
  <si>
    <t>5135351000  CONSERV. Y MANTENIMIENTO MENOR DE INMUEBLES</t>
  </si>
  <si>
    <t>5135352000  INST., REPAR. MTTO. MOB. Y EQ. ADMON., EDU. Y REC</t>
  </si>
  <si>
    <t>5135353000  INST., REPAR. Y MTTO. EQ. COMPU. Y TECNO. DE INFO</t>
  </si>
  <si>
    <t>5135355000  REPAR. Y MTTO. DE EQUIPO DE TRANSPORTE</t>
  </si>
  <si>
    <t>5135357000  INST., REP. Y MTTO. DE MAQ., OT. EQ. Y HERRMTAS.</t>
  </si>
  <si>
    <t>5135358000  SERVICIOS DE LIMPIEZA Y MANEJO DE DESECHOS</t>
  </si>
  <si>
    <t>5135359000  SERVICIOS DE JARDINERÍA Y FUMIGACIÓN</t>
  </si>
  <si>
    <t>5136361100  DIFUSION POR RADIO, TELEVISION Y PRENSA</t>
  </si>
  <si>
    <t>5136361200  DIFUSION POR MEDIOS ALTERNATIVOS</t>
  </si>
  <si>
    <t>5136363000  SERV. CREAT., PREP. Y PRO. PUB., EXCEP. INTERNET</t>
  </si>
  <si>
    <t>5136366000  SERV. CREAT. Y DIF CONT. EXCLUS. A T. INTERNET</t>
  </si>
  <si>
    <t>5137371000  PASAJES AEREOS</t>
  </si>
  <si>
    <t>5137372000  PASAJES TERRESTRES</t>
  </si>
  <si>
    <t>5137375000  VIATICOS EN EL PAIS</t>
  </si>
  <si>
    <t>5137376000  VIÁTICOS EN EL EXTRANJERO</t>
  </si>
  <si>
    <t>5137379000  OTROS SERVICIOS DE TRASLADO Y HOSPEDAJE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</si>
  <si>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</si>
  <si>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</si>
  <si>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</si>
  <si>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</si>
  <si>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5139395000  PENAS, MULTAS, ACCESORIOS Y ACTUALIZACIONES</t>
  </si>
  <si>
    <t>5139396000  OTROS GASTOS POR RESPONSABILIDADES</t>
  </si>
  <si>
    <t>5139398000  IMPUESTO DE NOMINA</t>
  </si>
  <si>
    <t>5139399000  OTROS SERVICIOS GENERALES</t>
  </si>
  <si>
    <t>5241441000  AYUDAS SOCIALES A PERSONAS</t>
  </si>
  <si>
    <t>5511200001  ESTIMACION CTAS INCOBRABLES DEUDORES DIV.  CP</t>
  </si>
  <si>
    <t>III) NOTAS AL ESTADO DE VARIACIÓN A LA HACIEDA PÚBLICA</t>
  </si>
  <si>
    <t>VHP-01 PATRIMONIO CONTRIBUIDO</t>
  </si>
  <si>
    <t>MODIFICACION</t>
  </si>
  <si>
    <t>3110000001  APORTACIONES</t>
  </si>
  <si>
    <t>APORTACIONES</t>
  </si>
  <si>
    <t>PROPIO</t>
  </si>
  <si>
    <t>3110000002  BAJA DE ACTIVO FIJO</t>
  </si>
  <si>
    <t>BAJA DE ACTIVO</t>
  </si>
  <si>
    <t>3110000003  FONDOS DE CONTINGENCIA</t>
  </si>
  <si>
    <t>3110000007  APOYOS INTERINSTITUCIONALES</t>
  </si>
  <si>
    <t>ESTATAL</t>
  </si>
  <si>
    <t>3110915000  BIENES MUEBLES E INMUEBLES</t>
  </si>
  <si>
    <t>3110916000  OBRA PÚBLICA</t>
  </si>
  <si>
    <t>3111825406  FAM. EDU. MEDIA SUPERIOR OBRA PÚBLICA</t>
  </si>
  <si>
    <t>FEDERAL</t>
  </si>
  <si>
    <t>3111828006  FAFEF OBRA PUBLICA</t>
  </si>
  <si>
    <t>3111835000  FEDERAL CONVENIO EJER BIENES MUEBLES E INMUEBLES</t>
  </si>
  <si>
    <t>3111836000  FEDERAL CONVENIO EJER OBRA PUBLICA</t>
  </si>
  <si>
    <t>MUNICIPAL</t>
  </si>
  <si>
    <t>3111924206  MUNICIPAL DEL EJERCICIO OBRA PÚBLICA</t>
  </si>
  <si>
    <t>3113828006  FAFEF OBRA PUBLICA EJERCICIO ANTERIORES</t>
  </si>
  <si>
    <t>3113835000  CONVENIO BIENES MUEBLES E INMUEBLES EJER ANT</t>
  </si>
  <si>
    <t>3113836000  CONVENIO OBRA PUBLICA EJER ANT</t>
  </si>
  <si>
    <t>3113915000  ESTATALES DE EJERCICIOS ANTERIORES BIENES MUEBLES</t>
  </si>
  <si>
    <t>3113916000  ESTATALES DE EJERCICIOS ANTERIORES OBRA PUBLICA</t>
  </si>
  <si>
    <t>3113924206  MUNICIPAL OBRA EJERCICIO ANTERIORES</t>
  </si>
  <si>
    <t>VHP-02 PATRIMONIO GENERADO</t>
  </si>
  <si>
    <t>3210 Resultado del Ejercicio (Ahorro/Des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</si>
  <si>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</si>
  <si>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</si>
  <si>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</si>
  <si>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</si>
  <si>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</si>
  <si>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</si>
  <si>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</si>
  <si>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</si>
  <si>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</si>
  <si>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</si>
  <si>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3220001000  CAPITALIZACIÓN RECURSOS PROPIOS</t>
  </si>
  <si>
    <t>3220001001  CAPITALIZACIÓN REMANENTES</t>
  </si>
  <si>
    <t>3220690201  APLICACIÓN DE REMANENTE PROPIO</t>
  </si>
  <si>
    <t>IV) NOTAS AL ESTADO DE FLUJO DE EFECTIVO</t>
  </si>
  <si>
    <t>EFE-01 FLUJO DE EFECTIVO</t>
  </si>
  <si>
    <t>1112102001  BBVA BANCOMER</t>
  </si>
  <si>
    <t>1112102002  BBVA BANCOMER 448673780</t>
  </si>
  <si>
    <t>1112102003  DERECHOS EDUCATIVOS BBVA BANCOMER 0143945774</t>
  </si>
  <si>
    <t>1112102004  BBVA BANCOMER 0155440149</t>
  </si>
  <si>
    <t>1112102008  BBVA  0190511609 INGRESOS PROPIOS</t>
  </si>
  <si>
    <t>1112102009  BBVA PAAGES PATRONATOS 196349439  CHEQUES</t>
  </si>
  <si>
    <t>1112102010  BBVA PAAGES CTA CONCENT 196255752  CHEQUES</t>
  </si>
  <si>
    <t>1112102012  BBVA PROPIO 196266355 CHEQUES CONV CIE 12914002</t>
  </si>
  <si>
    <t>1112102013  BBVA 0102368498 RECURSO FEDERAL GASTO CORRIENTE</t>
  </si>
  <si>
    <t>1112102014  BBVA01995383990 FEDERAL PAAGES</t>
  </si>
  <si>
    <t>1112104001  BITAL CHEQUES (HSBC)</t>
  </si>
  <si>
    <t>1112104002  HSBC FONDO DE AHORRO</t>
  </si>
  <si>
    <t>1112104003  HSBC 4026554758</t>
  </si>
  <si>
    <t>1112104004  DERECHOS EDUCATIVOS HSBC 4028997930</t>
  </si>
  <si>
    <t>1112104005  HSBC 4028998144</t>
  </si>
  <si>
    <t>1112104009  HSBC 0280101 405163196 RAMO 33</t>
  </si>
  <si>
    <t>1112104010  HSBC 4053218251 FONDO CONCURSABLE INFR EDU MED SUP</t>
  </si>
  <si>
    <t>1112104011  HSBC 4054251939 INFRAESTRUCTURA REC. ESTATAL</t>
  </si>
  <si>
    <t>1112104012  APOYO COMPLEMENTARIO PARA LA INCORPORACION AL SIST</t>
  </si>
  <si>
    <t>1112104013  FONDO DE APOYOS A BACHILLERATOS ESTATALES</t>
  </si>
  <si>
    <t>1112104016  APOYO A BACHILLERATOS ESTATALES NO SUB FEDERAL</t>
  </si>
  <si>
    <t>1112104017  HSBC PROPIO 4057424905 CHEQUES</t>
  </si>
  <si>
    <t>1112106001  DERECHOS EDUCATIVOS BANCO DEL BAJIO</t>
  </si>
  <si>
    <t>1112106002  BAJIO PROPIO 5254446 CHEQUES CLIENTE 11380730</t>
  </si>
  <si>
    <t>1112106003  BAJIO AF FAFEF 2014  119476030101  Federal</t>
  </si>
  <si>
    <t>1112106004  BAJIO 14209027 0101 ESTATAL</t>
  </si>
  <si>
    <t>1112107001  DERECHOS EDUCATIVOS SANTANDER 65503304994</t>
  </si>
  <si>
    <t>1112107002  SANTANDER 65-50431462-6  NÓMINA</t>
  </si>
  <si>
    <t>1112107003  SANTANDER  PROPIO 65-50445089-5 CHEQUES</t>
  </si>
  <si>
    <t>EFE-02 ADQ. BIENES MUEBLES E INMUEBLES</t>
  </si>
  <si>
    <t>% SUB</t>
  </si>
  <si>
    <t>1231 Terrenos</t>
  </si>
  <si>
    <t>1233 Edificios no Habitacionales</t>
  </si>
  <si>
    <t>1236 Construcciones en Proceso en Bienes</t>
  </si>
  <si>
    <t>INMUEBLES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</si>
  <si>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</si>
  <si>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</si>
  <si>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</si>
  <si>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</si>
  <si>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</si>
  <si>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1247 Colecciones, Obras de Arte y Objeto</t>
  </si>
  <si>
    <t>MUEBLES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</si>
  <si>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</si>
  <si>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</si>
  <si>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</si>
  <si>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 de Noviembre de 2015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</si>
  <si>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</si>
  <si>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</si>
  <si>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</si>
  <si>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</si>
  <si>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</si>
  <si>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</si>
  <si>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</si>
  <si>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</si>
  <si>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</si>
  <si>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</si>
  <si>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</si>
  <si>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</si>
  <si>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</si>
  <si>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</si>
  <si>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</si>
  <si>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</si>
  <si>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</si>
  <si>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</si>
  <si>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</si>
  <si>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</si>
  <si>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</si>
  <si>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</si>
  <si>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</si>
  <si>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</si>
  <si>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</si>
  <si>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</si>
  <si>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</si>
  <si>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</si>
  <si>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</si>
  <si>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</si>
  <si>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</si>
  <si>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</si>
  <si>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</si>
  <si>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</si>
  <si>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</si>
  <si>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</si>
  <si>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</si>
  <si>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</si>
  <si>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</si>
  <si>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</si>
  <si>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</si>
  <si>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</si>
  <si>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</si>
  <si>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</si>
  <si>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</si>
  <si>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7110000143  "CABECERA MUNICIPAL, SAN FELIPE"</t>
  </si>
  <si>
    <t>7110000216  PITAYO, VALLE DE SANTIAGO</t>
  </si>
  <si>
    <t>7110000218  SAN JAVIER, SILAO</t>
  </si>
  <si>
    <t>7110000220  ZAPOTE DE PERALTA, IRAPUATO</t>
  </si>
  <si>
    <t>7110000221  TOMELOPEZ, IRAPUATO</t>
  </si>
  <si>
    <t>7110000222  SERRANO, IRAPUATO</t>
  </si>
  <si>
    <t>7110000223  SAN ANTONIO TEXAS, GUANAJUATO</t>
  </si>
  <si>
    <t>7110000230  SAN ANDRÉS DEL CUBO, SAN FELIPE</t>
  </si>
  <si>
    <t>7110000231  LOS RODRÍGUEZ, SAN MIGUEL DE ALLENDE</t>
  </si>
  <si>
    <t>7110000233  CORRAL DE PIEDRAS, SAN MIGUEL DE ALLENDE</t>
  </si>
  <si>
    <t>7110000235  ALAMOS DE MARTÍNEZ, VICTORIA</t>
  </si>
  <si>
    <t>7110000236  LOS ANGELES, SAN LUIS DE LA PAZ</t>
  </si>
  <si>
    <t>7110000237  CABAÑA DEL REY, SAN DIEGO DE LA UNIÓN</t>
  </si>
  <si>
    <t>7110000238  SAN CAYETANO, SAN LUIS DE LA PAZ</t>
  </si>
  <si>
    <t>7110000239  FRACCIÓN DE LOURDES, SAN LUIS DE LA PAZ</t>
  </si>
  <si>
    <t>7110000240  LEON II, LEÓN</t>
  </si>
  <si>
    <t>7110000241  JARDINES DE ECHEVESTE, LEÓN</t>
  </si>
  <si>
    <t>7110000242  ARBOLEDAS DE LOS LÓPEZ, LEÓN</t>
  </si>
  <si>
    <t>7110000243  SAN IGNACIO DE HIDALGO, SAN FRANCISCO DEL RINCÓN</t>
  </si>
  <si>
    <t>7110000244  TREJO, SILAO</t>
  </si>
  <si>
    <t>7110000245  MENORES, SILAO</t>
  </si>
  <si>
    <t>7110000246  EL PUESTO, CELAYA</t>
  </si>
  <si>
    <t>7110000247  TENERÍA DEL SANTUARIO, CELAYA</t>
  </si>
  <si>
    <t>7110000248  TAVERA, JUVENTINO ROSAS</t>
  </si>
  <si>
    <t>7110000249  ROQUE, CELAYA</t>
  </si>
  <si>
    <t>7110000250  RINCÓN DE CENTENO, JUVENTINO ROSAS</t>
  </si>
  <si>
    <t>7110000251  COLONIA EL BOSQUE, CELAYA</t>
  </si>
  <si>
    <t>7110000252  SAN MIGUEL OCTOPAN, CELAYA</t>
  </si>
  <si>
    <t>7110000253  LA SOLEDAD, IRAPUATO</t>
  </si>
  <si>
    <t>7110000254  CONGREGACIÓN DE CÁRDENAS, SALAMANCA</t>
  </si>
  <si>
    <t>7110000255  NORIA DE MOSQUEDA, VALLE DE SANTIAGO</t>
  </si>
  <si>
    <t>7110000256  EL TULE, ABASOLO</t>
  </si>
  <si>
    <t>7110000257  EL SALVADOR, SALVATIERRA</t>
  </si>
  <si>
    <t>7110000258  MANRÍQUEZ, SALVATIERRA</t>
  </si>
  <si>
    <t>7110000259  PUENTECILLAS, GTO.</t>
  </si>
  <si>
    <t>7110000262  PATRONATOS NO IDENTIFICADOS</t>
  </si>
  <si>
    <t>7120000142  "CABECERA MUNICIPAL, SAN FELIPE"</t>
  </si>
  <si>
    <t>7120000216  PITAYO, VALLE DE SANTIAGO</t>
  </si>
  <si>
    <t>7120000218  SAN JAVIER, SILAO</t>
  </si>
  <si>
    <t>7120000220  ZAPOTE DE PERALTA, IRAPUATO</t>
  </si>
  <si>
    <t>7120000221  TOMELOPEZ, IRAPUATO</t>
  </si>
  <si>
    <t>7120000222  SERRANO, IRAPUATO</t>
  </si>
  <si>
    <t>7120000223  SAN ANTONIO TEXAS, GUANAJUATO</t>
  </si>
  <si>
    <t>7120000230  SAN ANDRÉS DEL CUBO, SAN FELIPE</t>
  </si>
  <si>
    <t>7120000231  LOS RODRÍGUEZ, SAN MIGUEL DE ALLENDE</t>
  </si>
  <si>
    <t>7120000233  CORRAL DE PIEDRAS, SAN MIGUEL DE ALLENDE</t>
  </si>
  <si>
    <t>7120000235  ALAMOS DE MARTÍNEZ, VICTORIA</t>
  </si>
  <si>
    <t>7120000236  LOS ANGELES, SAN LUIS DE LA PAZ</t>
  </si>
  <si>
    <t>7120000237  CABAÑA DEL REY, SAN DIEGO DE LA UNIÓN</t>
  </si>
  <si>
    <t>7120000238  SAN CAYETANO, SAN LUIS DE LA PAZ</t>
  </si>
  <si>
    <t>7120000239  FRACCIÓN DE LOURDES, SAN LUIS DE LA PAZ</t>
  </si>
  <si>
    <t>7120000240  LEON II, LEÓN</t>
  </si>
  <si>
    <t>7120000241  JARDINES DE ECHEVESTE, LEÓN</t>
  </si>
  <si>
    <t>7120000242  ARBOLEDAS DE LOS LÓPEZ, LEÓN</t>
  </si>
  <si>
    <t>7120000243  SAN IGNACIO DE HIDALGO, SAN FRANCISCO DEL RINCÓN</t>
  </si>
  <si>
    <t>7120000244  TREJO, SILAO</t>
  </si>
  <si>
    <t>7120000245  MENORES, SILAO</t>
  </si>
  <si>
    <t>7120000246  EL PUESTO, CELAYA</t>
  </si>
  <si>
    <t>7120000247  TENERÍA DEL SANTUARIO, CELAYA</t>
  </si>
  <si>
    <t>7120000248  TAVERA, JUVENTINO ROSAS</t>
  </si>
  <si>
    <t>7120000249  ROQUE, CELAYA</t>
  </si>
  <si>
    <t>7120000250  RINCÓN DE CENTENO, JUVENTINO ROSAS</t>
  </si>
  <si>
    <t>7120000251  COLONIA EL BOSQUE, CELAYA</t>
  </si>
  <si>
    <t>7120000252  SAN MIGUEL OCTOPAN, CELAYA</t>
  </si>
  <si>
    <t>7120000253  LA SOLEDAD, IRAPUATO</t>
  </si>
  <si>
    <t>7120000254  CONGREGACIÓN DE CÁRDENAS, SALAMANCA</t>
  </si>
  <si>
    <t>7120000255  NORIA DE MOSQUEDA, VALLE DE SANTIAGO</t>
  </si>
  <si>
    <t>7120000256  EL TULE, ABASOLO</t>
  </si>
  <si>
    <t>7120000257  EL SALVADOR, SALVATIERRA</t>
  </si>
  <si>
    <t>7120000258  MANRÍQUEZ, SALVATIERRA</t>
  </si>
  <si>
    <t>7120000259  PUENTECILLAS, GTO.</t>
  </si>
  <si>
    <t>7120000262  PATRONATOS NO IDENTIFICADOS</t>
  </si>
  <si>
    <t>CUENTAS DE ORDEN CONTABLES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</si>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</sst>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;\-#,##0;&quot; &quot;"/>
    <numFmt numFmtId="165" formatCode="#,##0.00;\-#,##0.00;&quot; &quot;"/>
    <numFmt numFmtId="166" formatCode="_-* #,##0_-;\-* #,##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Soberana Sans Light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color rgb="FF222222"/>
      <name val="Arial"/>
      <family val="2"/>
    </font>
    <font>
      <sz val="10"/>
      <color theme="1"/>
      <name val="Arial 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12" fillId="0" borderId="0" applyFont="0" applyFill="0" applyBorder="0" applyAlignment="0" applyProtection="0"/>
  </cellStyleXfs>
  <cellXfs count="178">
    <xf numFmtId="0" fontId="0" fillId="0" borderId="0" xfId="0"/>
    <xf numFmtId="0" fontId="3" fillId="2" borderId="0" xfId="0" applyFont="1" applyFill="1"/>
    <xf numFmtId="0" fontId="3" fillId="3" borderId="0" xfId="0" applyFont="1" applyFill="1"/>
    <xf numFmtId="0" fontId="4" fillId="0" borderId="0" xfId="0" applyFont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5" fillId="3" borderId="0" xfId="0" applyFont="1" applyFill="1" applyBorder="1"/>
    <xf numFmtId="0" fontId="7" fillId="3" borderId="0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justify"/>
    </xf>
    <xf numFmtId="0" fontId="2" fillId="3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justify"/>
    </xf>
    <xf numFmtId="0" fontId="9" fillId="0" borderId="0" xfId="0" applyFont="1"/>
    <xf numFmtId="0" fontId="6" fillId="0" borderId="0" xfId="0" applyFont="1" applyBorder="1" applyAlignment="1">
      <alignment horizontal="left"/>
    </xf>
    <xf numFmtId="0" fontId="10" fillId="3" borderId="0" xfId="0" applyFont="1" applyFill="1" applyBorder="1"/>
    <xf numFmtId="0" fontId="8" fillId="3" borderId="0" xfId="0" applyFont="1" applyFill="1" applyBorder="1"/>
    <xf numFmtId="49" fontId="2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/>
    </xf>
    <xf numFmtId="164" fontId="9" fillId="3" borderId="3" xfId="0" applyNumberFormat="1" applyFont="1" applyFill="1" applyBorder="1"/>
    <xf numFmtId="165" fontId="9" fillId="3" borderId="3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164" fontId="9" fillId="3" borderId="4" xfId="0" applyNumberFormat="1" applyFont="1" applyFill="1" applyBorder="1"/>
    <xf numFmtId="165" fontId="9" fillId="3" borderId="4" xfId="0" applyNumberFormat="1" applyFont="1" applyFill="1" applyBorder="1"/>
    <xf numFmtId="49" fontId="2" fillId="3" borderId="5" xfId="0" applyNumberFormat="1" applyFont="1" applyFill="1" applyBorder="1" applyAlignment="1">
      <alignment horizontal="left"/>
    </xf>
    <xf numFmtId="165" fontId="9" fillId="3" borderId="5" xfId="0" applyNumberFormat="1" applyFont="1" applyFill="1" applyBorder="1"/>
    <xf numFmtId="43" fontId="2" fillId="2" borderId="2" xfId="1" applyFont="1" applyFill="1" applyBorder="1" applyAlignment="1">
      <alignment horizontal="center" vertical="center"/>
    </xf>
    <xf numFmtId="0" fontId="11" fillId="3" borderId="0" xfId="0" applyFont="1" applyFill="1" applyBorder="1"/>
    <xf numFmtId="164" fontId="3" fillId="3" borderId="4" xfId="0" applyNumberFormat="1" applyFont="1" applyFill="1" applyBorder="1"/>
    <xf numFmtId="165" fontId="3" fillId="3" borderId="4" xfId="0" applyNumberFormat="1" applyFont="1" applyFill="1" applyBorder="1"/>
    <xf numFmtId="165" fontId="3" fillId="3" borderId="5" xfId="0" applyNumberFormat="1" applyFont="1" applyFill="1" applyBorder="1"/>
    <xf numFmtId="166" fontId="2" fillId="2" borderId="2" xfId="1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" fontId="3" fillId="3" borderId="0" xfId="0" applyNumberFormat="1" applyFont="1" applyFill="1"/>
    <xf numFmtId="0" fontId="8" fillId="3" borderId="0" xfId="0" applyFont="1" applyFill="1"/>
    <xf numFmtId="49" fontId="2" fillId="3" borderId="0" xfId="0" applyNumberFormat="1" applyFont="1" applyFill="1" applyBorder="1" applyAlignment="1">
      <alignment horizontal="left"/>
    </xf>
    <xf numFmtId="165" fontId="9" fillId="3" borderId="0" xfId="0" applyNumberFormat="1" applyFont="1" applyFill="1" applyBorder="1"/>
    <xf numFmtId="49" fontId="2" fillId="2" borderId="2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left"/>
    </xf>
    <xf numFmtId="165" fontId="9" fillId="3" borderId="7" xfId="0" applyNumberFormat="1" applyFont="1" applyFill="1" applyBorder="1"/>
    <xf numFmtId="49" fontId="2" fillId="3" borderId="8" xfId="0" applyNumberFormat="1" applyFont="1" applyFill="1" applyBorder="1" applyAlignment="1">
      <alignment horizontal="left"/>
    </xf>
    <xf numFmtId="165" fontId="9" fillId="3" borderId="9" xfId="0" applyNumberFormat="1" applyFont="1" applyFill="1" applyBorder="1"/>
    <xf numFmtId="165" fontId="9" fillId="3" borderId="10" xfId="0" applyNumberFormat="1" applyFont="1" applyFill="1" applyBorder="1"/>
    <xf numFmtId="165" fontId="2" fillId="2" borderId="11" xfId="0" applyNumberFormat="1" applyFont="1" applyFill="1" applyBorder="1"/>
    <xf numFmtId="165" fontId="2" fillId="2" borderId="12" xfId="0" applyNumberFormat="1" applyFont="1" applyFill="1" applyBorder="1"/>
    <xf numFmtId="165" fontId="2" fillId="2" borderId="13" xfId="0" applyNumberFormat="1" applyFont="1" applyFill="1" applyBorder="1"/>
    <xf numFmtId="165" fontId="2" fillId="3" borderId="0" xfId="0" applyNumberFormat="1" applyFont="1" applyFill="1" applyBorder="1"/>
    <xf numFmtId="49" fontId="2" fillId="3" borderId="2" xfId="0" applyNumberFormat="1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left" vertical="center"/>
    </xf>
    <xf numFmtId="166" fontId="5" fillId="0" borderId="3" xfId="1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left" vertical="center"/>
    </xf>
    <xf numFmtId="166" fontId="5" fillId="0" borderId="4" xfId="1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/>
    <xf numFmtId="166" fontId="2" fillId="2" borderId="5" xfId="1" applyNumberFormat="1" applyFont="1" applyFill="1" applyBorder="1" applyAlignment="1">
      <alignment horizontal="center" vertical="center"/>
    </xf>
    <xf numFmtId="0" fontId="3" fillId="2" borderId="5" xfId="0" applyFont="1" applyFill="1" applyBorder="1"/>
    <xf numFmtId="0" fontId="3" fillId="2" borderId="2" xfId="0" applyFont="1" applyFill="1" applyBorder="1"/>
    <xf numFmtId="0" fontId="8" fillId="2" borderId="3" xfId="3" applyFont="1" applyFill="1" applyBorder="1" applyAlignment="1">
      <alignment horizontal="left" vertical="center" wrapText="1"/>
    </xf>
    <xf numFmtId="4" fontId="8" fillId="2" borderId="3" xfId="4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Border="1" applyAlignment="1"/>
    <xf numFmtId="0" fontId="3" fillId="0" borderId="6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4" fontId="3" fillId="0" borderId="4" xfId="4" applyNumberFormat="1" applyFont="1" applyBorder="1" applyAlignment="1"/>
    <xf numFmtId="0" fontId="3" fillId="3" borderId="6" xfId="0" applyFont="1" applyFill="1" applyBorder="1"/>
    <xf numFmtId="0" fontId="3" fillId="3" borderId="4" xfId="0" applyFont="1" applyFill="1" applyBorder="1"/>
    <xf numFmtId="0" fontId="3" fillId="3" borderId="8" xfId="0" applyFont="1" applyFill="1" applyBorder="1"/>
    <xf numFmtId="164" fontId="3" fillId="3" borderId="3" xfId="0" applyNumberFormat="1" applyFont="1" applyFill="1" applyBorder="1"/>
    <xf numFmtId="164" fontId="3" fillId="3" borderId="5" xfId="0" applyNumberFormat="1" applyFont="1" applyFill="1" applyBorder="1"/>
    <xf numFmtId="49" fontId="2" fillId="3" borderId="14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wrapText="1"/>
    </xf>
    <xf numFmtId="4" fontId="3" fillId="0" borderId="16" xfId="4" applyNumberFormat="1" applyFont="1" applyFill="1" applyBorder="1" applyAlignment="1">
      <alignment wrapText="1"/>
    </xf>
    <xf numFmtId="4" fontId="3" fillId="0" borderId="3" xfId="4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" fontId="3" fillId="0" borderId="0" xfId="4" applyNumberFormat="1" applyFont="1" applyFill="1" applyBorder="1" applyAlignment="1">
      <alignment wrapText="1"/>
    </xf>
    <xf numFmtId="4" fontId="3" fillId="0" borderId="4" xfId="4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9" xfId="4" applyNumberFormat="1" applyFont="1" applyFill="1" applyBorder="1" applyAlignment="1">
      <alignment wrapText="1"/>
    </xf>
    <xf numFmtId="4" fontId="3" fillId="0" borderId="5" xfId="4" applyNumberFormat="1" applyFont="1" applyFill="1" applyBorder="1" applyAlignment="1">
      <alignment wrapText="1"/>
    </xf>
    <xf numFmtId="49" fontId="2" fillId="3" borderId="11" xfId="0" applyNumberFormat="1" applyFont="1" applyFill="1" applyBorder="1" applyAlignment="1">
      <alignment horizontal="left"/>
    </xf>
    <xf numFmtId="3" fontId="3" fillId="0" borderId="2" xfId="4" applyNumberFormat="1" applyFont="1" applyFill="1" applyBorder="1" applyAlignment="1">
      <alignment wrapText="1"/>
    </xf>
    <xf numFmtId="4" fontId="3" fillId="0" borderId="2" xfId="4" applyNumberFormat="1" applyFont="1" applyFill="1" applyBorder="1" applyAlignment="1">
      <alignment wrapText="1"/>
    </xf>
    <xf numFmtId="0" fontId="3" fillId="3" borderId="13" xfId="0" applyFont="1" applyFill="1" applyBorder="1" applyAlignment="1">
      <alignment wrapText="1"/>
    </xf>
    <xf numFmtId="49" fontId="2" fillId="2" borderId="3" xfId="0" applyNumberFormat="1" applyFont="1" applyFill="1" applyBorder="1" applyAlignment="1">
      <alignment horizontal="center" vertical="center"/>
    </xf>
    <xf numFmtId="3" fontId="3" fillId="0" borderId="3" xfId="4" applyNumberFormat="1" applyFont="1" applyFill="1" applyBorder="1" applyAlignment="1">
      <alignment wrapText="1"/>
    </xf>
    <xf numFmtId="165" fontId="2" fillId="3" borderId="5" xfId="0" applyNumberFormat="1" applyFont="1" applyFill="1" applyBorder="1"/>
    <xf numFmtId="0" fontId="8" fillId="2" borderId="2" xfId="3" applyFont="1" applyFill="1" applyBorder="1" applyAlignment="1">
      <alignment horizontal="left" vertical="center" wrapText="1"/>
    </xf>
    <xf numFmtId="4" fontId="8" fillId="2" borderId="2" xfId="4" applyNumberFormat="1" applyFont="1" applyFill="1" applyBorder="1" applyAlignment="1">
      <alignment horizontal="center" vertical="center" wrapText="1"/>
    </xf>
    <xf numFmtId="165" fontId="3" fillId="3" borderId="3" xfId="0" applyNumberFormat="1" applyFont="1" applyFill="1" applyBorder="1"/>
    <xf numFmtId="3" fontId="3" fillId="0" borderId="3" xfId="4" applyNumberFormat="1" applyFont="1" applyBorder="1"/>
    <xf numFmtId="49" fontId="2" fillId="3" borderId="3" xfId="0" applyNumberFormat="1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vertical="center"/>
    </xf>
    <xf numFmtId="9" fontId="3" fillId="3" borderId="3" xfId="2" applyFont="1" applyFill="1" applyBorder="1" applyAlignment="1">
      <alignment vertical="center"/>
    </xf>
    <xf numFmtId="165" fontId="3" fillId="3" borderId="3" xfId="0" applyNumberFormat="1" applyFont="1" applyFill="1" applyBorder="1" applyAlignment="1">
      <alignment wrapText="1"/>
    </xf>
    <xf numFmtId="9" fontId="3" fillId="3" borderId="4" xfId="2" applyFont="1" applyFill="1" applyBorder="1"/>
    <xf numFmtId="9" fontId="2" fillId="2" borderId="2" xfId="2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center" vertical="center" wrapText="1"/>
    </xf>
    <xf numFmtId="165" fontId="9" fillId="3" borderId="17" xfId="0" applyNumberFormat="1" applyFont="1" applyFill="1" applyBorder="1"/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9" fillId="3" borderId="0" xfId="0" applyFont="1" applyFill="1"/>
    <xf numFmtId="0" fontId="8" fillId="2" borderId="2" xfId="3" applyFont="1" applyFill="1" applyBorder="1" applyAlignment="1">
      <alignment horizontal="center" vertical="center" wrapText="1"/>
    </xf>
    <xf numFmtId="164" fontId="9" fillId="3" borderId="5" xfId="0" applyNumberFormat="1" applyFont="1" applyFill="1" applyBorder="1"/>
    <xf numFmtId="166" fontId="2" fillId="2" borderId="2" xfId="1" applyNumberFormat="1" applyFont="1" applyFill="1" applyBorder="1" applyAlignment="1">
      <alignment vertical="center"/>
    </xf>
    <xf numFmtId="166" fontId="2" fillId="2" borderId="13" xfId="1" applyNumberFormat="1" applyFont="1" applyFill="1" applyBorder="1" applyAlignment="1">
      <alignment vertical="center"/>
    </xf>
    <xf numFmtId="164" fontId="3" fillId="3" borderId="17" xfId="0" applyNumberFormat="1" applyFont="1" applyFill="1" applyBorder="1"/>
    <xf numFmtId="164" fontId="9" fillId="3" borderId="7" xfId="0" applyNumberFormat="1" applyFont="1" applyFill="1" applyBorder="1"/>
    <xf numFmtId="164" fontId="13" fillId="3" borderId="7" xfId="0" applyNumberFormat="1" applyFont="1" applyFill="1" applyBorder="1"/>
    <xf numFmtId="0" fontId="3" fillId="0" borderId="0" xfId="0" applyFont="1"/>
    <xf numFmtId="4" fontId="3" fillId="3" borderId="0" xfId="0" applyNumberFormat="1" applyFont="1" applyFill="1" applyBorder="1"/>
    <xf numFmtId="3" fontId="14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15" fillId="0" borderId="2" xfId="0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3" fontId="3" fillId="3" borderId="0" xfId="0" applyNumberFormat="1" applyFont="1" applyFill="1" applyBorder="1"/>
    <xf numFmtId="3" fontId="3" fillId="0" borderId="2" xfId="0" applyNumberFormat="1" applyFont="1" applyBorder="1"/>
    <xf numFmtId="166" fontId="15" fillId="0" borderId="2" xfId="1" applyNumberFormat="1" applyFont="1" applyBorder="1" applyAlignment="1">
      <alignment horizontal="center" vertical="center"/>
    </xf>
    <xf numFmtId="166" fontId="16" fillId="0" borderId="2" xfId="1" applyNumberFormat="1" applyFont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166" fontId="14" fillId="2" borderId="2" xfId="1" applyNumberFormat="1" applyFont="1" applyFill="1" applyBorder="1" applyAlignment="1">
      <alignment horizontal="center" vertical="center"/>
    </xf>
    <xf numFmtId="166" fontId="14" fillId="2" borderId="2" xfId="0" applyNumberFormat="1" applyFont="1" applyFill="1" applyBorder="1" applyAlignment="1">
      <alignment horizontal="right" vertical="center"/>
    </xf>
    <xf numFmtId="4" fontId="8" fillId="3" borderId="0" xfId="0" applyNumberFormat="1" applyFont="1" applyFill="1" applyBorder="1"/>
    <xf numFmtId="166" fontId="14" fillId="0" borderId="2" xfId="1" applyNumberFormat="1" applyFont="1" applyBorder="1" applyAlignment="1">
      <alignment horizontal="center" vertical="center"/>
    </xf>
    <xf numFmtId="166" fontId="16" fillId="0" borderId="2" xfId="0" applyNumberFormat="1" applyFont="1" applyBorder="1" applyAlignment="1">
      <alignment vertical="center"/>
    </xf>
    <xf numFmtId="0" fontId="3" fillId="3" borderId="0" xfId="0" applyFont="1" applyFill="1" applyAlignment="1">
      <alignment vertical="center" wrapText="1"/>
    </xf>
    <xf numFmtId="3" fontId="16" fillId="0" borderId="2" xfId="0" applyNumberFormat="1" applyFont="1" applyBorder="1" applyAlignment="1">
      <alignment vertical="center"/>
    </xf>
    <xf numFmtId="4" fontId="17" fillId="0" borderId="0" xfId="0" applyNumberFormat="1" applyFont="1"/>
    <xf numFmtId="0" fontId="3" fillId="3" borderId="0" xfId="0" applyFont="1" applyFill="1" applyAlignment="1">
      <alignment vertical="center"/>
    </xf>
    <xf numFmtId="0" fontId="3" fillId="0" borderId="2" xfId="0" applyFont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43" fontId="3" fillId="3" borderId="0" xfId="1" applyFont="1" applyFill="1" applyBorder="1"/>
    <xf numFmtId="43" fontId="3" fillId="3" borderId="0" xfId="1" applyNumberFormat="1" applyFont="1" applyFill="1" applyBorder="1"/>
    <xf numFmtId="0" fontId="6" fillId="0" borderId="0" xfId="0" applyFont="1" applyBorder="1" applyAlignment="1">
      <alignment horizontal="center"/>
    </xf>
    <xf numFmtId="164" fontId="18" fillId="3" borderId="17" xfId="0" applyNumberFormat="1" applyFont="1" applyFill="1" applyBorder="1"/>
    <xf numFmtId="164" fontId="18" fillId="3" borderId="7" xfId="0" applyNumberFormat="1" applyFont="1" applyFill="1" applyBorder="1"/>
    <xf numFmtId="164" fontId="2" fillId="3" borderId="10" xfId="0" applyNumberFormat="1" applyFont="1" applyFill="1" applyBorder="1"/>
    <xf numFmtId="165" fontId="2" fillId="3" borderId="10" xfId="0" applyNumberFormat="1" applyFont="1" applyFill="1" applyBorder="1"/>
    <xf numFmtId="2" fontId="2" fillId="2" borderId="2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/>
    <xf numFmtId="0" fontId="16" fillId="0" borderId="2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3" fillId="3" borderId="0" xfId="0" applyFont="1" applyFill="1" applyBorder="1"/>
    <xf numFmtId="0" fontId="6" fillId="0" borderId="0" xfId="0" applyFont="1" applyBorder="1" applyAlignment="1">
      <alignment horizontal="center"/>
    </xf>
    <xf numFmtId="0" fontId="14" fillId="0" borderId="2" xfId="0" applyFont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vertical="center"/>
    </xf>
    <xf numFmtId="0" fontId="14" fillId="2" borderId="13" xfId="0" applyFont="1" applyFill="1" applyBorder="1" applyAlignment="1">
      <alignment vertical="center"/>
    </xf>
    <xf numFmtId="0" fontId="14" fillId="0" borderId="2" xfId="0" applyFont="1" applyBorder="1" applyAlignment="1">
      <alignment vertical="center" wrapText="1"/>
    </xf>
    <xf numFmtId="0" fontId="16" fillId="0" borderId="11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1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wrapText="1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612</xdr:row>
      <xdr:rowOff>28575</xdr:rowOff>
    </xdr:from>
    <xdr:to>
      <xdr:col>0</xdr:col>
      <xdr:colOff>2628900</xdr:colOff>
      <xdr:row>616</xdr:row>
      <xdr:rowOff>31750</xdr:rowOff>
    </xdr:to>
    <xdr:sp macro="" textlink="">
      <xdr:nvSpPr>
        <xdr:cNvPr id="2" name="8 CuadroTexto"/>
        <xdr:cNvSpPr txBox="1"/>
      </xdr:nvSpPr>
      <xdr:spPr>
        <a:xfrm>
          <a:off x="276225" y="117119400"/>
          <a:ext cx="2352675" cy="65087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 General del SABES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Ing. Alejandro Carretero Carretero</a:t>
          </a:r>
        </a:p>
      </xdr:txBody>
    </xdr:sp>
    <xdr:clientData/>
  </xdr:twoCellAnchor>
  <xdr:twoCellAnchor>
    <xdr:from>
      <xdr:col>2</xdr:col>
      <xdr:colOff>9525</xdr:colOff>
      <xdr:row>613</xdr:row>
      <xdr:rowOff>19050</xdr:rowOff>
    </xdr:from>
    <xdr:to>
      <xdr:col>5</xdr:col>
      <xdr:colOff>257175</xdr:colOff>
      <xdr:row>617</xdr:row>
      <xdr:rowOff>9525</xdr:rowOff>
    </xdr:to>
    <xdr:sp macro="" textlink="">
      <xdr:nvSpPr>
        <xdr:cNvPr id="3" name="9 CuadroTexto"/>
        <xdr:cNvSpPr txBox="1"/>
      </xdr:nvSpPr>
      <xdr:spPr>
        <a:xfrm>
          <a:off x="4781550" y="117271800"/>
          <a:ext cx="3810000" cy="63817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 de Administración y Finanzas del SABES</a:t>
          </a:r>
        </a:p>
        <a:p>
          <a:pPr marL="0" marR="0" lvl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C.P. Adriana Margarita Orozco Jiménez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NTABILIDAD%202015\ESTADOS%20FINANCIEROS%202015\11%20NOVIEMBRE\Estados%20Fros%20y%20Pptales%20vinculados%202015%20nov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>
        <row r="32">
          <cell r="D32">
            <v>697571789.61000001</v>
          </cell>
        </row>
        <row r="50">
          <cell r="I50">
            <v>612164051.06999993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6">
          <cell r="C6" t="str">
            <v>SISTEMA AVANZADO DE BACHILLERATO Y EDUCACION SUPERIOR EN EL ESTADO DE GUANAJUATO</v>
          </cell>
        </row>
      </sheetData>
      <sheetData sheetId="8"/>
      <sheetData sheetId="9">
        <row r="28">
          <cell r="H28">
            <v>767933771.51999998</v>
          </cell>
        </row>
      </sheetData>
      <sheetData sheetId="10">
        <row r="22">
          <cell r="H22">
            <v>636492631.47000003</v>
          </cell>
        </row>
      </sheetData>
      <sheetData sheetId="11"/>
      <sheetData sheetId="12">
        <row r="37">
          <cell r="H37">
            <v>1008599.65</v>
          </cell>
        </row>
        <row r="38">
          <cell r="H38">
            <v>317745.61</v>
          </cell>
        </row>
        <row r="39">
          <cell r="H39">
            <v>17334</v>
          </cell>
        </row>
        <row r="40">
          <cell r="H40">
            <v>952375</v>
          </cell>
        </row>
        <row r="41">
          <cell r="H41">
            <v>114373.7</v>
          </cell>
        </row>
        <row r="43">
          <cell r="H43">
            <v>22101204.98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1"/>
  <sheetViews>
    <sheetView showGridLines="0" tabSelected="1" view="pageBreakPreview" topLeftCell="A595" zoomScaleNormal="100" zoomScaleSheetLayoutView="100" workbookViewId="0">
      <selection activeCell="F14" sqref="F14"/>
    </sheetView>
  </sheetViews>
  <sheetFormatPr baseColWidth="10" defaultRowHeight="12.75"/>
  <cols>
    <col min="1" max="1" width="55.140625" style="2" bestFit="1" customWidth="1"/>
    <col min="2" max="2" width="16.42578125" style="2" bestFit="1" customWidth="1"/>
    <col min="3" max="3" width="17.140625" style="2" customWidth="1"/>
    <col min="4" max="4" width="19.140625" style="2" customWidth="1"/>
    <col min="5" max="5" width="17.140625" style="2" customWidth="1"/>
    <col min="6" max="6" width="17.85546875" style="2" bestFit="1" customWidth="1"/>
    <col min="7" max="7" width="33.5703125" style="2" customWidth="1"/>
    <col min="8" max="8" width="22.140625" style="2" customWidth="1"/>
    <col min="9" max="9" width="20" style="2" customWidth="1"/>
    <col min="10" max="10" width="11.42578125" style="2"/>
    <col min="11" max="11" width="12.7109375" style="2" bestFit="1" customWidth="1"/>
    <col min="12" max="16384" width="11.42578125" style="2"/>
  </cols>
  <sheetData>
    <row r="1" spans="1:6" ht="4.5" customHeight="1">
      <c r="A1" s="173"/>
      <c r="B1" s="174"/>
      <c r="C1" s="174"/>
      <c r="D1" s="174"/>
      <c r="E1" s="174"/>
      <c r="F1" s="1"/>
    </row>
    <row r="2" spans="1:6">
      <c r="A2" s="173" t="s">
        <v>0</v>
      </c>
      <c r="B2" s="174"/>
      <c r="C2" s="174"/>
      <c r="D2" s="174"/>
      <c r="E2" s="174"/>
      <c r="F2" s="174"/>
    </row>
    <row r="3" spans="1:6" ht="24" customHeight="1">
      <c r="A3" s="173" t="s">
        <v>1</v>
      </c>
      <c r="B3" s="174"/>
      <c r="C3" s="174"/>
      <c r="D3" s="174"/>
      <c r="E3" s="174"/>
      <c r="F3" s="174"/>
    </row>
    <row r="4" spans="1:6" ht="12.75" customHeight="1">
      <c r="A4" s="3"/>
      <c r="B4" s="175" t="str">
        <f>+[1]PC!C6</f>
        <v>SISTEMA AVANZADO DE BACHILLERATO Y EDUCACION SUPERIOR EN EL ESTADO DE GUANAJUATO</v>
      </c>
      <c r="C4" s="175"/>
      <c r="D4" s="175"/>
      <c r="E4" s="175"/>
      <c r="F4" s="175"/>
    </row>
    <row r="5" spans="1:6">
      <c r="A5" s="4" t="s">
        <v>2</v>
      </c>
      <c r="B5" s="175"/>
      <c r="C5" s="175"/>
      <c r="D5" s="175"/>
      <c r="E5" s="175"/>
      <c r="F5" s="175"/>
    </row>
    <row r="6" spans="1:6">
      <c r="A6" s="4"/>
      <c r="B6" s="5"/>
      <c r="C6" s="6"/>
      <c r="D6" s="7"/>
      <c r="E6" s="8"/>
    </row>
    <row r="7" spans="1:6">
      <c r="A7" s="4"/>
      <c r="B7" s="5"/>
      <c r="C7" s="6"/>
      <c r="D7" s="7"/>
      <c r="E7" s="8"/>
    </row>
    <row r="8" spans="1:6">
      <c r="A8" s="151" t="s">
        <v>3</v>
      </c>
      <c r="B8" s="151"/>
      <c r="C8" s="151"/>
      <c r="D8" s="151"/>
      <c r="E8" s="151"/>
    </row>
    <row r="9" spans="1:6">
      <c r="A9" s="9"/>
      <c r="B9" s="5"/>
      <c r="C9" s="6"/>
      <c r="D9" s="7"/>
      <c r="E9" s="8"/>
    </row>
    <row r="10" spans="1:6">
      <c r="A10" s="10" t="s">
        <v>4</v>
      </c>
      <c r="B10" s="11"/>
      <c r="C10" s="12"/>
      <c r="D10" s="12"/>
      <c r="E10" s="12"/>
    </row>
    <row r="11" spans="1:6">
      <c r="A11" s="13"/>
      <c r="B11" s="14"/>
      <c r="C11" s="12"/>
      <c r="D11" s="12"/>
      <c r="E11" s="12"/>
    </row>
    <row r="12" spans="1:6">
      <c r="A12" s="15" t="s">
        <v>5</v>
      </c>
      <c r="B12" s="14"/>
      <c r="C12" s="12"/>
      <c r="D12" s="12"/>
      <c r="E12" s="12"/>
    </row>
    <row r="13" spans="1:6">
      <c r="B13" s="14"/>
    </row>
    <row r="14" spans="1:6">
      <c r="A14" s="16" t="s">
        <v>6</v>
      </c>
      <c r="B14" s="7"/>
      <c r="C14" s="7"/>
      <c r="D14" s="7"/>
    </row>
    <row r="15" spans="1:6">
      <c r="A15" s="17"/>
      <c r="B15" s="7"/>
      <c r="C15" s="7"/>
      <c r="D15" s="7"/>
    </row>
    <row r="16" spans="1:6" ht="20.25" customHeight="1">
      <c r="A16" s="18" t="s">
        <v>7</v>
      </c>
      <c r="B16" s="19" t="s">
        <v>8</v>
      </c>
      <c r="C16" s="19" t="s">
        <v>9</v>
      </c>
      <c r="D16" s="19" t="s">
        <v>10</v>
      </c>
    </row>
    <row r="17" spans="1:4">
      <c r="A17" s="20" t="s">
        <v>11</v>
      </c>
      <c r="B17" s="21">
        <v>1320235.72</v>
      </c>
      <c r="C17" s="22" t="s">
        <v>12</v>
      </c>
      <c r="D17" s="22">
        <v>0</v>
      </c>
    </row>
    <row r="18" spans="1:4">
      <c r="A18" s="23" t="s">
        <v>13</v>
      </c>
      <c r="B18" s="24">
        <v>396365.55</v>
      </c>
      <c r="C18" s="25" t="s">
        <v>14</v>
      </c>
      <c r="D18" s="25">
        <v>0</v>
      </c>
    </row>
    <row r="19" spans="1:4">
      <c r="A19" s="23" t="s">
        <v>15</v>
      </c>
      <c r="B19" s="24">
        <v>434453.71</v>
      </c>
      <c r="C19" s="25" t="s">
        <v>14</v>
      </c>
      <c r="D19" s="25">
        <v>0</v>
      </c>
    </row>
    <row r="20" spans="1:4">
      <c r="A20" s="23"/>
      <c r="B20" s="25"/>
      <c r="C20" s="25">
        <v>0</v>
      </c>
      <c r="D20" s="25">
        <v>0</v>
      </c>
    </row>
    <row r="21" spans="1:4">
      <c r="A21" s="26"/>
      <c r="B21" s="27"/>
      <c r="C21" s="27">
        <v>0</v>
      </c>
      <c r="D21" s="27">
        <v>0</v>
      </c>
    </row>
    <row r="22" spans="1:4">
      <c r="A22" s="17"/>
      <c r="B22" s="28">
        <f>SUM(B17:B21)</f>
        <v>2151054.98</v>
      </c>
      <c r="C22" s="19"/>
      <c r="D22" s="19">
        <f t="shared" ref="D22" si="0">SUM(D17:D21)</f>
        <v>0</v>
      </c>
    </row>
    <row r="23" spans="1:4">
      <c r="A23" s="17"/>
      <c r="B23" s="7"/>
      <c r="C23" s="7"/>
      <c r="D23" s="7"/>
    </row>
    <row r="24" spans="1:4">
      <c r="A24" s="17"/>
      <c r="B24" s="7"/>
      <c r="C24" s="7"/>
      <c r="D24" s="7"/>
    </row>
    <row r="25" spans="1:4">
      <c r="A25" s="16" t="s">
        <v>16</v>
      </c>
      <c r="B25" s="29"/>
      <c r="C25" s="7"/>
      <c r="D25" s="7"/>
    </row>
    <row r="27" spans="1:4" ht="18.75" customHeight="1">
      <c r="A27" s="18" t="s">
        <v>17</v>
      </c>
      <c r="B27" s="19" t="s">
        <v>8</v>
      </c>
      <c r="C27" s="19" t="s">
        <v>18</v>
      </c>
      <c r="D27" s="19" t="s">
        <v>19</v>
      </c>
    </row>
    <row r="28" spans="1:4">
      <c r="A28" s="23" t="s">
        <v>20</v>
      </c>
      <c r="B28" s="30">
        <v>6227900</v>
      </c>
      <c r="C28" s="30">
        <v>0</v>
      </c>
      <c r="D28" s="30">
        <v>201854.73</v>
      </c>
    </row>
    <row r="29" spans="1:4">
      <c r="A29" s="23"/>
      <c r="B29" s="31"/>
      <c r="C29" s="31"/>
      <c r="D29" s="31"/>
    </row>
    <row r="30" spans="1:4" ht="14.25" customHeight="1">
      <c r="A30" s="23" t="s">
        <v>21</v>
      </c>
      <c r="B30" s="31"/>
      <c r="C30" s="31"/>
      <c r="D30" s="31"/>
    </row>
    <row r="31" spans="1:4" ht="14.25" customHeight="1">
      <c r="A31" s="23"/>
      <c r="B31" s="31"/>
      <c r="C31" s="31"/>
      <c r="D31" s="31"/>
    </row>
    <row r="32" spans="1:4" ht="14.25" customHeight="1">
      <c r="A32" s="26"/>
      <c r="B32" s="32"/>
      <c r="C32" s="32"/>
      <c r="D32" s="32"/>
    </row>
    <row r="33" spans="1:7" ht="14.25" customHeight="1">
      <c r="B33" s="33">
        <f>SUM(B28:B32)</f>
        <v>6227900</v>
      </c>
      <c r="C33" s="33">
        <f t="shared" ref="C33:D33" si="1">SUM(C28:C32)</f>
        <v>0</v>
      </c>
      <c r="D33" s="33">
        <f t="shared" si="1"/>
        <v>201854.73</v>
      </c>
    </row>
    <row r="34" spans="1:7" ht="14.25" customHeight="1">
      <c r="B34" s="34"/>
      <c r="C34" s="34"/>
      <c r="D34" s="34"/>
    </row>
    <row r="35" spans="1:7" ht="14.25" customHeight="1"/>
    <row r="36" spans="1:7" ht="23.25" customHeight="1">
      <c r="A36" s="18" t="s">
        <v>22</v>
      </c>
      <c r="B36" s="19" t="s">
        <v>8</v>
      </c>
      <c r="C36" s="19" t="s">
        <v>23</v>
      </c>
      <c r="D36" s="19" t="s">
        <v>24</v>
      </c>
      <c r="E36" s="19" t="s">
        <v>25</v>
      </c>
    </row>
    <row r="37" spans="1:7" ht="14.25" customHeight="1">
      <c r="A37" s="23" t="s">
        <v>26</v>
      </c>
      <c r="B37" s="30">
        <v>8978172.1600000001</v>
      </c>
      <c r="C37" s="30">
        <f>+B37</f>
        <v>8978172.1600000001</v>
      </c>
      <c r="D37" s="30"/>
      <c r="E37" s="30"/>
    </row>
    <row r="38" spans="1:7" ht="14.25" customHeight="1">
      <c r="A38" s="23" t="s">
        <v>27</v>
      </c>
      <c r="B38" s="30">
        <v>76983.520000000004</v>
      </c>
      <c r="C38" s="30">
        <f>+B38-D38-E38</f>
        <v>26179.600000000006</v>
      </c>
      <c r="D38" s="30">
        <v>21485.919999999998</v>
      </c>
      <c r="E38" s="30">
        <v>29318</v>
      </c>
    </row>
    <row r="39" spans="1:7" ht="14.25" customHeight="1">
      <c r="A39" s="23" t="s">
        <v>28</v>
      </c>
      <c r="B39" s="30">
        <v>10562.39</v>
      </c>
      <c r="C39" s="30">
        <f>+B39</f>
        <v>10562.39</v>
      </c>
      <c r="D39" s="30"/>
      <c r="E39" s="30"/>
    </row>
    <row r="40" spans="1:7" ht="14.25" customHeight="1">
      <c r="A40" s="23" t="s">
        <v>29</v>
      </c>
      <c r="B40" s="30">
        <v>375540.06</v>
      </c>
      <c r="C40" s="30">
        <f>+B40</f>
        <v>375540.06</v>
      </c>
      <c r="D40" s="30"/>
      <c r="E40" s="30"/>
    </row>
    <row r="41" spans="1:7" ht="14.25" customHeight="1">
      <c r="A41" s="23" t="s">
        <v>30</v>
      </c>
      <c r="B41" s="30">
        <v>112189</v>
      </c>
      <c r="C41" s="30">
        <f>+B41</f>
        <v>112189</v>
      </c>
      <c r="D41" s="30"/>
      <c r="E41" s="30"/>
    </row>
    <row r="42" spans="1:7" ht="14.25" customHeight="1">
      <c r="A42" s="23" t="s">
        <v>31</v>
      </c>
      <c r="B42" s="30">
        <v>2658045.2599999998</v>
      </c>
      <c r="C42" s="30">
        <f>+B42</f>
        <v>2658045.2599999998</v>
      </c>
      <c r="D42" s="30"/>
      <c r="E42" s="30"/>
    </row>
    <row r="43" spans="1:7" ht="14.25" customHeight="1">
      <c r="A43" s="23" t="s">
        <v>32</v>
      </c>
      <c r="B43" s="30">
        <v>5152169.03</v>
      </c>
      <c r="C43" s="30">
        <f>+B43</f>
        <v>5152169.03</v>
      </c>
      <c r="D43" s="30"/>
      <c r="E43" s="30"/>
    </row>
    <row r="44" spans="1:7" ht="14.25" customHeight="1">
      <c r="A44" s="26"/>
      <c r="B44" s="32"/>
      <c r="C44" s="32"/>
      <c r="D44" s="32"/>
      <c r="E44" s="32"/>
    </row>
    <row r="45" spans="1:7" ht="14.25" customHeight="1">
      <c r="B45" s="33">
        <f>SUM(B36:B44)</f>
        <v>17363661.420000002</v>
      </c>
      <c r="C45" s="33">
        <f>SUM(C37:C44)</f>
        <v>17312857.5</v>
      </c>
      <c r="D45" s="33">
        <f>SUM(D36:D44)</f>
        <v>21485.919999999998</v>
      </c>
      <c r="E45" s="33">
        <f>SUM(E36:E44)</f>
        <v>29318</v>
      </c>
      <c r="G45" s="35"/>
    </row>
    <row r="46" spans="1:7" ht="14.25" customHeight="1">
      <c r="G46" s="35"/>
    </row>
    <row r="47" spans="1:7" ht="14.25" customHeight="1">
      <c r="G47" s="35"/>
    </row>
    <row r="48" spans="1:7" ht="14.25" customHeight="1">
      <c r="A48" s="16" t="s">
        <v>33</v>
      </c>
    </row>
    <row r="49" spans="1:6" ht="14.25" customHeight="1">
      <c r="A49" s="36"/>
    </row>
    <row r="50" spans="1:6" ht="24" customHeight="1">
      <c r="A50" s="18" t="s">
        <v>34</v>
      </c>
      <c r="B50" s="19" t="s">
        <v>8</v>
      </c>
      <c r="C50" s="19" t="s">
        <v>35</v>
      </c>
    </row>
    <row r="51" spans="1:6" ht="14.25" customHeight="1">
      <c r="A51" s="20" t="s">
        <v>36</v>
      </c>
      <c r="B51" s="22"/>
      <c r="C51" s="22">
        <v>0</v>
      </c>
    </row>
    <row r="52" spans="1:6" ht="14.25" customHeight="1">
      <c r="A52" s="23"/>
      <c r="B52" s="25"/>
      <c r="C52" s="25">
        <v>0</v>
      </c>
    </row>
    <row r="53" spans="1:6" ht="14.25" customHeight="1">
      <c r="A53" s="23"/>
      <c r="B53" s="25"/>
      <c r="C53" s="25"/>
    </row>
    <row r="54" spans="1:6" ht="14.25" customHeight="1">
      <c r="A54" s="26"/>
      <c r="B54" s="27"/>
      <c r="C54" s="27">
        <v>0</v>
      </c>
    </row>
    <row r="55" spans="1:6" ht="14.25" customHeight="1">
      <c r="A55" s="37"/>
      <c r="B55" s="19">
        <f>SUM(B50:B54)</f>
        <v>0</v>
      </c>
      <c r="C55" s="19"/>
    </row>
    <row r="56" spans="1:6" ht="14.25" customHeight="1">
      <c r="A56" s="37"/>
      <c r="B56" s="38"/>
      <c r="C56" s="38"/>
    </row>
    <row r="57" spans="1:6" ht="14.25" customHeight="1"/>
    <row r="58" spans="1:6" ht="14.25" customHeight="1">
      <c r="A58" s="16" t="s">
        <v>37</v>
      </c>
    </row>
    <row r="59" spans="1:6" ht="14.25" customHeight="1">
      <c r="A59" s="36"/>
    </row>
    <row r="60" spans="1:6" ht="27.75" customHeight="1">
      <c r="A60" s="18" t="s">
        <v>38</v>
      </c>
      <c r="B60" s="19" t="s">
        <v>8</v>
      </c>
      <c r="C60" s="19" t="s">
        <v>9</v>
      </c>
      <c r="D60" s="19" t="s">
        <v>39</v>
      </c>
      <c r="E60" s="39" t="s">
        <v>40</v>
      </c>
      <c r="F60" s="19" t="s">
        <v>41</v>
      </c>
    </row>
    <row r="61" spans="1:6" ht="14.25" customHeight="1">
      <c r="A61" s="40" t="s">
        <v>36</v>
      </c>
      <c r="B61" s="38"/>
      <c r="C61" s="38">
        <v>0</v>
      </c>
      <c r="D61" s="38">
        <v>0</v>
      </c>
      <c r="E61" s="38">
        <v>0</v>
      </c>
      <c r="F61" s="41">
        <v>0</v>
      </c>
    </row>
    <row r="62" spans="1:6" ht="14.25" customHeight="1">
      <c r="A62" s="40"/>
      <c r="B62" s="38"/>
      <c r="C62" s="38">
        <v>0</v>
      </c>
      <c r="D62" s="38">
        <v>0</v>
      </c>
      <c r="E62" s="38">
        <v>0</v>
      </c>
      <c r="F62" s="41">
        <v>0</v>
      </c>
    </row>
    <row r="63" spans="1:6" ht="14.25" customHeight="1">
      <c r="A63" s="40"/>
      <c r="B63" s="38"/>
      <c r="C63" s="38">
        <v>0</v>
      </c>
      <c r="D63" s="38">
        <v>0</v>
      </c>
      <c r="E63" s="38">
        <v>0</v>
      </c>
      <c r="F63" s="41">
        <v>0</v>
      </c>
    </row>
    <row r="64" spans="1:6" ht="14.25" customHeight="1">
      <c r="A64" s="42"/>
      <c r="B64" s="43"/>
      <c r="C64" s="43">
        <v>0</v>
      </c>
      <c r="D64" s="43">
        <v>0</v>
      </c>
      <c r="E64" s="43">
        <v>0</v>
      </c>
      <c r="F64" s="44">
        <v>0</v>
      </c>
    </row>
    <row r="65" spans="1:6" ht="15" customHeight="1">
      <c r="A65" s="37"/>
      <c r="B65" s="19">
        <f>SUM(B60:B64)</f>
        <v>0</v>
      </c>
      <c r="C65" s="45">
        <v>0</v>
      </c>
      <c r="D65" s="46">
        <v>0</v>
      </c>
      <c r="E65" s="46">
        <v>0</v>
      </c>
      <c r="F65" s="47">
        <v>0</v>
      </c>
    </row>
    <row r="66" spans="1:6">
      <c r="A66" s="37"/>
      <c r="B66" s="48"/>
      <c r="C66" s="48"/>
      <c r="D66" s="48"/>
      <c r="E66" s="48"/>
      <c r="F66" s="48"/>
    </row>
    <row r="67" spans="1:6">
      <c r="A67" s="37"/>
      <c r="B67" s="48"/>
      <c r="C67" s="48"/>
      <c r="D67" s="48"/>
      <c r="E67" s="48"/>
      <c r="F67" s="48"/>
    </row>
    <row r="68" spans="1:6">
      <c r="A68" s="37"/>
      <c r="B68" s="48"/>
      <c r="C68" s="48"/>
      <c r="D68" s="48"/>
      <c r="E68" s="48"/>
      <c r="F68" s="48"/>
    </row>
    <row r="69" spans="1:6" ht="26.25" customHeight="1">
      <c r="A69" s="18" t="s">
        <v>42</v>
      </c>
      <c r="B69" s="19" t="s">
        <v>8</v>
      </c>
      <c r="C69" s="19" t="s">
        <v>9</v>
      </c>
      <c r="D69" s="19" t="s">
        <v>43</v>
      </c>
      <c r="E69" s="48"/>
      <c r="F69" s="48"/>
    </row>
    <row r="70" spans="1:6">
      <c r="A70" s="23" t="s">
        <v>36</v>
      </c>
      <c r="B70" s="25"/>
      <c r="C70" s="25">
        <v>0</v>
      </c>
      <c r="D70" s="25">
        <v>0</v>
      </c>
      <c r="E70" s="48"/>
      <c r="F70" s="48"/>
    </row>
    <row r="71" spans="1:6">
      <c r="A71" s="23"/>
      <c r="B71" s="25"/>
      <c r="C71" s="25">
        <v>0</v>
      </c>
      <c r="D71" s="25">
        <v>0</v>
      </c>
      <c r="E71" s="48"/>
      <c r="F71" s="48"/>
    </row>
    <row r="72" spans="1:6" ht="16.5" customHeight="1">
      <c r="A72" s="49"/>
      <c r="B72" s="19">
        <f>SUM(B70:B71)</f>
        <v>0</v>
      </c>
      <c r="C72" s="176"/>
      <c r="D72" s="177"/>
      <c r="E72" s="48"/>
      <c r="F72" s="48"/>
    </row>
    <row r="73" spans="1:6">
      <c r="A73" s="37"/>
      <c r="B73" s="48"/>
      <c r="C73" s="48"/>
      <c r="D73" s="48"/>
      <c r="E73" s="48"/>
      <c r="F73" s="48"/>
    </row>
    <row r="74" spans="1:6">
      <c r="A74" s="37"/>
      <c r="B74" s="48"/>
      <c r="C74" s="48"/>
      <c r="D74" s="48"/>
      <c r="E74" s="48"/>
      <c r="F74" s="48"/>
    </row>
    <row r="75" spans="1:6">
      <c r="A75" s="36"/>
    </row>
    <row r="76" spans="1:6">
      <c r="A76" s="16" t="s">
        <v>44</v>
      </c>
    </row>
    <row r="78" spans="1:6">
      <c r="A78" s="36"/>
    </row>
    <row r="79" spans="1:6" ht="24" customHeight="1">
      <c r="A79" s="18" t="s">
        <v>45</v>
      </c>
      <c r="B79" s="19" t="s">
        <v>46</v>
      </c>
      <c r="C79" s="19" t="s">
        <v>47</v>
      </c>
      <c r="D79" s="19" t="s">
        <v>48</v>
      </c>
      <c r="E79" s="19" t="s">
        <v>49</v>
      </c>
    </row>
    <row r="80" spans="1:6" ht="24" customHeight="1">
      <c r="A80" s="50" t="s">
        <v>50</v>
      </c>
      <c r="B80" s="51">
        <v>86719498.739999995</v>
      </c>
      <c r="C80" s="51">
        <v>94737356.540000007</v>
      </c>
      <c r="D80" s="51">
        <v>8017857.7999999998</v>
      </c>
      <c r="E80" s="52" t="s">
        <v>51</v>
      </c>
    </row>
    <row r="81" spans="1:5" ht="24" customHeight="1">
      <c r="A81" s="53" t="s">
        <v>52</v>
      </c>
      <c r="B81" s="54">
        <v>42966114.829999998</v>
      </c>
      <c r="C81" s="54">
        <v>54669821.030000001</v>
      </c>
      <c r="D81" s="54">
        <v>11703706.199999999</v>
      </c>
      <c r="E81" s="55" t="s">
        <v>51</v>
      </c>
    </row>
    <row r="82" spans="1:5" ht="24" customHeight="1">
      <c r="A82" s="53" t="s">
        <v>53</v>
      </c>
      <c r="B82" s="54">
        <v>410845003.56</v>
      </c>
      <c r="C82" s="54">
        <v>448917041.74000001</v>
      </c>
      <c r="D82" s="54">
        <v>38072038.18</v>
      </c>
      <c r="E82" s="55" t="s">
        <v>51</v>
      </c>
    </row>
    <row r="83" spans="1:5" ht="24" customHeight="1">
      <c r="A83" s="53" t="s">
        <v>54</v>
      </c>
      <c r="B83" s="54">
        <v>19521700.210000001</v>
      </c>
      <c r="C83" s="54">
        <v>61767.87</v>
      </c>
      <c r="D83" s="54">
        <v>-19459932.34</v>
      </c>
      <c r="E83" s="55" t="s">
        <v>51</v>
      </c>
    </row>
    <row r="84" spans="1:5" ht="24" customHeight="1">
      <c r="A84" s="53" t="s">
        <v>55</v>
      </c>
      <c r="B84" s="54">
        <v>20449837.239999998</v>
      </c>
      <c r="C84" s="54">
        <v>26320724.010000002</v>
      </c>
      <c r="D84" s="54">
        <v>5870886.7699999996</v>
      </c>
      <c r="E84" s="55" t="s">
        <v>51</v>
      </c>
    </row>
    <row r="85" spans="1:5" ht="24" customHeight="1">
      <c r="A85" s="53" t="s">
        <v>56</v>
      </c>
      <c r="B85" s="54">
        <v>10623219.970000001</v>
      </c>
      <c r="C85" s="54">
        <v>10810583.08</v>
      </c>
      <c r="D85" s="54">
        <v>187363.11</v>
      </c>
      <c r="E85" s="55" t="s">
        <v>51</v>
      </c>
    </row>
    <row r="86" spans="1:5" ht="24" customHeight="1">
      <c r="A86" s="53" t="s">
        <v>57</v>
      </c>
      <c r="B86" s="54">
        <v>26452418.289999999</v>
      </c>
      <c r="C86" s="54">
        <v>27074328.640000001</v>
      </c>
      <c r="D86" s="54">
        <v>621910.35</v>
      </c>
      <c r="E86" s="55" t="s">
        <v>51</v>
      </c>
    </row>
    <row r="87" spans="1:5" ht="24" customHeight="1">
      <c r="A87" s="53" t="s">
        <v>58</v>
      </c>
      <c r="B87" s="54">
        <v>693198.22</v>
      </c>
      <c r="C87" s="54">
        <v>915066.22</v>
      </c>
      <c r="D87" s="54">
        <v>221868</v>
      </c>
      <c r="E87" s="55" t="s">
        <v>51</v>
      </c>
    </row>
    <row r="88" spans="1:5" ht="24" customHeight="1">
      <c r="A88" s="53" t="s">
        <v>59</v>
      </c>
      <c r="B88" s="54">
        <v>38106867.539999999</v>
      </c>
      <c r="C88" s="54">
        <v>37684012.539999999</v>
      </c>
      <c r="D88" s="54">
        <v>-422855</v>
      </c>
      <c r="E88" s="55" t="s">
        <v>51</v>
      </c>
    </row>
    <row r="89" spans="1:5" ht="24" customHeight="1">
      <c r="A89" s="53" t="s">
        <v>60</v>
      </c>
      <c r="B89" s="54">
        <v>80910822.299999997</v>
      </c>
      <c r="C89" s="54">
        <v>62679635.5</v>
      </c>
      <c r="D89" s="54">
        <v>-18231186.800000001</v>
      </c>
      <c r="E89" s="55" t="s">
        <v>51</v>
      </c>
    </row>
    <row r="90" spans="1:5" ht="24" customHeight="1">
      <c r="A90" s="53" t="s">
        <v>61</v>
      </c>
      <c r="B90" s="54">
        <v>3571726.92</v>
      </c>
      <c r="C90" s="54">
        <v>3872067.97</v>
      </c>
      <c r="D90" s="54">
        <v>300341.05</v>
      </c>
      <c r="E90" s="55" t="s">
        <v>51</v>
      </c>
    </row>
    <row r="91" spans="1:5" ht="24" customHeight="1">
      <c r="A91" s="53" t="s">
        <v>62</v>
      </c>
      <c r="B91" s="54">
        <v>6948582.46</v>
      </c>
      <c r="C91" s="54">
        <v>7055135.7800000003</v>
      </c>
      <c r="D91" s="54">
        <v>106553.32</v>
      </c>
      <c r="E91" s="55" t="s">
        <v>51</v>
      </c>
    </row>
    <row r="92" spans="1:5" ht="24" customHeight="1">
      <c r="A92" s="53" t="s">
        <v>63</v>
      </c>
      <c r="B92" s="54">
        <v>6880362.5099999998</v>
      </c>
      <c r="C92" s="54">
        <v>7229803.7999999998</v>
      </c>
      <c r="D92" s="54">
        <v>349441.29</v>
      </c>
      <c r="E92" s="55" t="s">
        <v>51</v>
      </c>
    </row>
    <row r="93" spans="1:5" ht="24" customHeight="1">
      <c r="A93" s="53" t="s">
        <v>64</v>
      </c>
      <c r="B93" s="54">
        <v>544133.99</v>
      </c>
      <c r="C93" s="54">
        <v>537548.78</v>
      </c>
      <c r="D93" s="54">
        <v>-6585.21</v>
      </c>
      <c r="E93" s="55" t="s">
        <v>51</v>
      </c>
    </row>
    <row r="94" spans="1:5" ht="24" customHeight="1">
      <c r="A94" s="53" t="s">
        <v>65</v>
      </c>
      <c r="B94" s="54">
        <v>44397416.609999999</v>
      </c>
      <c r="C94" s="54">
        <v>44397686.609999999</v>
      </c>
      <c r="D94" s="54">
        <v>270</v>
      </c>
      <c r="E94" s="55" t="s">
        <v>51</v>
      </c>
    </row>
    <row r="95" spans="1:5" ht="24" customHeight="1">
      <c r="A95" s="53" t="s">
        <v>66</v>
      </c>
      <c r="B95" s="54">
        <v>29378734</v>
      </c>
      <c r="C95" s="54">
        <v>29395306.620000001</v>
      </c>
      <c r="D95" s="54">
        <v>16572.62</v>
      </c>
      <c r="E95" s="55" t="s">
        <v>51</v>
      </c>
    </row>
    <row r="96" spans="1:5" ht="24" customHeight="1">
      <c r="A96" s="53" t="s">
        <v>67</v>
      </c>
      <c r="B96" s="54">
        <v>10957.68</v>
      </c>
      <c r="C96" s="54">
        <v>10957.68</v>
      </c>
      <c r="D96" s="54">
        <v>0</v>
      </c>
      <c r="E96" s="55" t="s">
        <v>51</v>
      </c>
    </row>
    <row r="97" spans="1:5" ht="24" customHeight="1">
      <c r="A97" s="53" t="s">
        <v>68</v>
      </c>
      <c r="B97" s="54">
        <v>1215035.73</v>
      </c>
      <c r="C97" s="54">
        <v>1223299.1100000001</v>
      </c>
      <c r="D97" s="54">
        <v>8263.3799999999992</v>
      </c>
      <c r="E97" s="55" t="s">
        <v>51</v>
      </c>
    </row>
    <row r="98" spans="1:5" ht="24" customHeight="1">
      <c r="A98" s="53" t="s">
        <v>69</v>
      </c>
      <c r="B98" s="54">
        <v>3592545.34</v>
      </c>
      <c r="C98" s="54">
        <v>2429966.52</v>
      </c>
      <c r="D98" s="54">
        <v>-1162578.82</v>
      </c>
      <c r="E98" s="55" t="s">
        <v>51</v>
      </c>
    </row>
    <row r="99" spans="1:5" ht="24" customHeight="1">
      <c r="A99" s="53" t="s">
        <v>70</v>
      </c>
      <c r="B99" s="54">
        <v>8474599</v>
      </c>
      <c r="C99" s="54">
        <v>9426974</v>
      </c>
      <c r="D99" s="54">
        <v>952375</v>
      </c>
      <c r="E99" s="55" t="s">
        <v>51</v>
      </c>
    </row>
    <row r="100" spans="1:5" ht="24" customHeight="1">
      <c r="A100" s="53" t="s">
        <v>71</v>
      </c>
      <c r="B100" s="54">
        <v>12800015.57</v>
      </c>
      <c r="C100" s="54">
        <v>9515102.5999999996</v>
      </c>
      <c r="D100" s="54">
        <v>-3284912.97</v>
      </c>
      <c r="E100" s="55" t="s">
        <v>51</v>
      </c>
    </row>
    <row r="101" spans="1:5" ht="24" customHeight="1">
      <c r="A101" s="53" t="s">
        <v>72</v>
      </c>
      <c r="B101" s="54">
        <v>178264.03</v>
      </c>
      <c r="C101" s="54">
        <v>0</v>
      </c>
      <c r="D101" s="54">
        <v>-178264.03</v>
      </c>
      <c r="E101" s="55" t="s">
        <v>51</v>
      </c>
    </row>
    <row r="102" spans="1:5" ht="24" customHeight="1">
      <c r="A102" s="53" t="s">
        <v>73</v>
      </c>
      <c r="B102" s="54">
        <v>57871.99</v>
      </c>
      <c r="C102" s="54">
        <v>46006.49</v>
      </c>
      <c r="D102" s="54">
        <v>-11865.5</v>
      </c>
      <c r="E102" s="55" t="s">
        <v>51</v>
      </c>
    </row>
    <row r="103" spans="1:5" ht="24" customHeight="1">
      <c r="A103" s="53" t="s">
        <v>74</v>
      </c>
      <c r="B103" s="54">
        <v>50351.519999999997</v>
      </c>
      <c r="C103" s="54">
        <v>8067.89</v>
      </c>
      <c r="D103" s="54">
        <v>-42283.63</v>
      </c>
      <c r="E103" s="55" t="s">
        <v>51</v>
      </c>
    </row>
    <row r="104" spans="1:5" ht="24" customHeight="1">
      <c r="A104" s="53" t="s">
        <v>75</v>
      </c>
      <c r="B104" s="54">
        <v>1538226.3</v>
      </c>
      <c r="C104" s="54">
        <v>1589195.79</v>
      </c>
      <c r="D104" s="54">
        <v>50969.49</v>
      </c>
      <c r="E104" s="55" t="s">
        <v>51</v>
      </c>
    </row>
    <row r="105" spans="1:5" ht="24" customHeight="1">
      <c r="A105" s="53" t="s">
        <v>76</v>
      </c>
      <c r="B105" s="54">
        <v>11824576.17</v>
      </c>
      <c r="C105" s="54">
        <v>11804026</v>
      </c>
      <c r="D105" s="54">
        <v>-20550.169999999998</v>
      </c>
      <c r="E105" s="55" t="s">
        <v>51</v>
      </c>
    </row>
    <row r="106" spans="1:5" ht="24" customHeight="1">
      <c r="A106" s="53" t="s">
        <v>77</v>
      </c>
      <c r="B106" s="54">
        <v>200878.11</v>
      </c>
      <c r="C106" s="54">
        <v>210860.51</v>
      </c>
      <c r="D106" s="54">
        <v>9982.4</v>
      </c>
      <c r="E106" s="55" t="s">
        <v>51</v>
      </c>
    </row>
    <row r="107" spans="1:5" ht="24" customHeight="1">
      <c r="A107" s="53" t="s">
        <v>78</v>
      </c>
      <c r="B107" s="54">
        <v>1946350.33</v>
      </c>
      <c r="C107" s="54">
        <v>1927247.55</v>
      </c>
      <c r="D107" s="54">
        <v>-19102.78</v>
      </c>
      <c r="E107" s="55" t="s">
        <v>51</v>
      </c>
    </row>
    <row r="108" spans="1:5" ht="24" customHeight="1">
      <c r="A108" s="53" t="s">
        <v>79</v>
      </c>
      <c r="B108" s="54">
        <v>1674326.02</v>
      </c>
      <c r="C108" s="54">
        <v>1717535.23</v>
      </c>
      <c r="D108" s="54">
        <v>43209.21</v>
      </c>
      <c r="E108" s="55" t="s">
        <v>51</v>
      </c>
    </row>
    <row r="109" spans="1:5" ht="24" customHeight="1">
      <c r="A109" s="53" t="s">
        <v>80</v>
      </c>
      <c r="B109" s="54">
        <v>161812.97</v>
      </c>
      <c r="C109" s="54">
        <v>159679.49</v>
      </c>
      <c r="D109" s="54">
        <v>-2133.48</v>
      </c>
      <c r="E109" s="55" t="s">
        <v>51</v>
      </c>
    </row>
    <row r="110" spans="1:5" ht="24" customHeight="1">
      <c r="A110" s="53" t="s">
        <v>81</v>
      </c>
      <c r="B110" s="54">
        <v>437530.4</v>
      </c>
      <c r="C110" s="54">
        <v>437568.7</v>
      </c>
      <c r="D110" s="54">
        <v>38.299999999999997</v>
      </c>
      <c r="E110" s="55" t="s">
        <v>51</v>
      </c>
    </row>
    <row r="111" spans="1:5" ht="24" customHeight="1">
      <c r="A111" s="53" t="s">
        <v>82</v>
      </c>
      <c r="B111" s="54">
        <v>904564.84</v>
      </c>
      <c r="C111" s="54">
        <v>896428.46</v>
      </c>
      <c r="D111" s="54">
        <v>-8136.38</v>
      </c>
      <c r="E111" s="55" t="s">
        <v>51</v>
      </c>
    </row>
    <row r="112" spans="1:5" ht="24" customHeight="1">
      <c r="A112" s="53" t="s">
        <v>83</v>
      </c>
      <c r="B112" s="54">
        <v>13367.39</v>
      </c>
      <c r="C112" s="54">
        <v>10796.39</v>
      </c>
      <c r="D112" s="54">
        <v>-2571</v>
      </c>
      <c r="E112" s="55" t="s">
        <v>51</v>
      </c>
    </row>
    <row r="113" spans="1:5" ht="24" customHeight="1">
      <c r="A113" s="53" t="s">
        <v>84</v>
      </c>
      <c r="B113" s="54">
        <v>4539270.82</v>
      </c>
      <c r="C113" s="54">
        <v>4097242.45</v>
      </c>
      <c r="D113" s="54">
        <v>-442028.37</v>
      </c>
      <c r="E113" s="55" t="s">
        <v>51</v>
      </c>
    </row>
    <row r="114" spans="1:5" ht="24" customHeight="1">
      <c r="A114" s="53" t="s">
        <v>85</v>
      </c>
      <c r="B114" s="54">
        <v>6759.99</v>
      </c>
      <c r="C114" s="54">
        <v>6759.99</v>
      </c>
      <c r="D114" s="54">
        <v>0</v>
      </c>
      <c r="E114" s="55" t="s">
        <v>51</v>
      </c>
    </row>
    <row r="115" spans="1:5" ht="24" customHeight="1">
      <c r="A115" s="53" t="s">
        <v>86</v>
      </c>
      <c r="B115" s="54">
        <v>955636.36</v>
      </c>
      <c r="C115" s="54">
        <v>949798.36</v>
      </c>
      <c r="D115" s="54">
        <v>-5838</v>
      </c>
      <c r="E115" s="55"/>
    </row>
    <row r="116" spans="1:5" ht="24" customHeight="1">
      <c r="A116" s="53" t="s">
        <v>87</v>
      </c>
      <c r="B116" s="54">
        <v>-2542782.59</v>
      </c>
      <c r="C116" s="54">
        <v>-2542782.59</v>
      </c>
      <c r="D116" s="54">
        <v>0</v>
      </c>
      <c r="E116" s="55"/>
    </row>
    <row r="117" spans="1:5" ht="24" customHeight="1">
      <c r="A117" s="53" t="s">
        <v>88</v>
      </c>
      <c r="B117" s="54">
        <v>-19525238.629999999</v>
      </c>
      <c r="C117" s="54">
        <v>-19456976.100000001</v>
      </c>
      <c r="D117" s="54">
        <v>68262.53</v>
      </c>
      <c r="E117" s="55"/>
    </row>
    <row r="118" spans="1:5" ht="24" customHeight="1">
      <c r="A118" s="53" t="s">
        <v>89</v>
      </c>
      <c r="B118" s="54">
        <v>-164576</v>
      </c>
      <c r="C118" s="54">
        <v>-161525</v>
      </c>
      <c r="D118" s="54">
        <v>3051</v>
      </c>
      <c r="E118" s="55"/>
    </row>
    <row r="119" spans="1:5" ht="24" customHeight="1">
      <c r="A119" s="53" t="s">
        <v>90</v>
      </c>
      <c r="B119" s="54">
        <v>-789956.63</v>
      </c>
      <c r="C119" s="54">
        <v>-784735.96</v>
      </c>
      <c r="D119" s="54">
        <v>5220.67</v>
      </c>
      <c r="E119" s="55"/>
    </row>
    <row r="120" spans="1:5" ht="24" customHeight="1">
      <c r="A120" s="53" t="s">
        <v>91</v>
      </c>
      <c r="B120" s="54">
        <v>-95744193.450000003</v>
      </c>
      <c r="C120" s="54">
        <v>-71591100.519999996</v>
      </c>
      <c r="D120" s="54">
        <v>24153092.93</v>
      </c>
      <c r="E120" s="55"/>
    </row>
    <row r="121" spans="1:5" ht="24" customHeight="1">
      <c r="A121" s="53" t="s">
        <v>92</v>
      </c>
      <c r="B121" s="54">
        <v>-5168330.1100000003</v>
      </c>
      <c r="C121" s="54">
        <v>-4928240.47</v>
      </c>
      <c r="D121" s="54">
        <v>240089.64</v>
      </c>
      <c r="E121" s="55"/>
    </row>
    <row r="122" spans="1:5" ht="24" customHeight="1">
      <c r="A122" s="53" t="s">
        <v>93</v>
      </c>
      <c r="B122" s="54">
        <v>-837483</v>
      </c>
      <c r="C122" s="54">
        <v>-831466</v>
      </c>
      <c r="D122" s="54">
        <v>6017</v>
      </c>
      <c r="E122" s="55"/>
    </row>
    <row r="123" spans="1:5" ht="24" customHeight="1">
      <c r="A123" s="53" t="s">
        <v>94</v>
      </c>
      <c r="B123" s="54">
        <v>-116600</v>
      </c>
      <c r="C123" s="54">
        <v>-100052</v>
      </c>
      <c r="D123" s="54">
        <v>16548</v>
      </c>
      <c r="E123" s="55"/>
    </row>
    <row r="124" spans="1:5" ht="24" customHeight="1">
      <c r="A124" s="53" t="s">
        <v>95</v>
      </c>
      <c r="B124" s="54">
        <v>-21019865.34</v>
      </c>
      <c r="C124" s="54">
        <v>-20961425.25</v>
      </c>
      <c r="D124" s="54">
        <v>58440.09</v>
      </c>
      <c r="E124" s="55"/>
    </row>
    <row r="125" spans="1:5" ht="24" customHeight="1">
      <c r="A125" s="53" t="s">
        <v>96</v>
      </c>
      <c r="B125" s="54">
        <v>-1583439.46</v>
      </c>
      <c r="C125" s="54">
        <v>-1408430.47</v>
      </c>
      <c r="D125" s="54">
        <v>175008.99</v>
      </c>
      <c r="E125" s="55"/>
    </row>
    <row r="126" spans="1:5" ht="24" customHeight="1">
      <c r="A126" s="53" t="s">
        <v>97</v>
      </c>
      <c r="B126" s="54">
        <v>-15176588.16</v>
      </c>
      <c r="C126" s="54">
        <v>-11204773.4</v>
      </c>
      <c r="D126" s="54">
        <v>3971814.76</v>
      </c>
      <c r="E126" s="55"/>
    </row>
    <row r="127" spans="1:5" ht="24" customHeight="1">
      <c r="A127" s="53" t="s">
        <v>98</v>
      </c>
      <c r="B127" s="54">
        <v>-109378.33</v>
      </c>
      <c r="C127" s="54">
        <v>16339</v>
      </c>
      <c r="D127" s="54">
        <v>125717.33</v>
      </c>
      <c r="E127" s="55"/>
    </row>
    <row r="128" spans="1:5" ht="24" customHeight="1">
      <c r="A128" s="53" t="s">
        <v>99</v>
      </c>
      <c r="B128" s="54">
        <v>-54294.52</v>
      </c>
      <c r="C128" s="54">
        <v>-37511.89</v>
      </c>
      <c r="D128" s="54">
        <v>16782.63</v>
      </c>
      <c r="E128" s="55"/>
    </row>
    <row r="129" spans="1:5" ht="24" customHeight="1">
      <c r="A129" s="53" t="s">
        <v>100</v>
      </c>
      <c r="B129" s="54">
        <v>-8564764.1999999993</v>
      </c>
      <c r="C129" s="54">
        <v>-8549388.6999999993</v>
      </c>
      <c r="D129" s="54">
        <v>15375.5</v>
      </c>
      <c r="E129" s="55"/>
    </row>
    <row r="130" spans="1:5" ht="24" customHeight="1">
      <c r="A130" s="53" t="s">
        <v>101</v>
      </c>
      <c r="B130" s="54">
        <v>-1605183.7</v>
      </c>
      <c r="C130" s="54">
        <v>-1595458.2</v>
      </c>
      <c r="D130" s="54">
        <v>9725.5</v>
      </c>
      <c r="E130" s="55"/>
    </row>
    <row r="131" spans="1:5" ht="24" customHeight="1">
      <c r="A131" s="53" t="s">
        <v>102</v>
      </c>
      <c r="B131" s="54">
        <v>-327777</v>
      </c>
      <c r="C131" s="54">
        <v>-324530</v>
      </c>
      <c r="D131" s="54">
        <v>3247</v>
      </c>
      <c r="E131" s="55"/>
    </row>
    <row r="132" spans="1:5" ht="24" customHeight="1">
      <c r="A132" s="53" t="s">
        <v>103</v>
      </c>
      <c r="B132" s="54">
        <v>-730004.47</v>
      </c>
      <c r="C132" s="54">
        <v>-723737.17</v>
      </c>
      <c r="D132" s="54">
        <v>6267.3</v>
      </c>
      <c r="E132" s="55"/>
    </row>
    <row r="133" spans="1:5" ht="24" customHeight="1">
      <c r="A133" s="53" t="s">
        <v>104</v>
      </c>
      <c r="B133" s="54">
        <v>-3414397.03</v>
      </c>
      <c r="C133" s="54">
        <v>-2677569.54</v>
      </c>
      <c r="D133" s="54">
        <v>736827.49</v>
      </c>
      <c r="E133" s="55"/>
    </row>
    <row r="134" spans="1:5" ht="24" customHeight="1">
      <c r="A134" s="53"/>
      <c r="B134" s="54"/>
      <c r="C134" s="54"/>
      <c r="D134" s="54"/>
      <c r="E134" s="55"/>
    </row>
    <row r="135" spans="1:5" ht="24" customHeight="1">
      <c r="A135" s="56"/>
      <c r="B135" s="57">
        <f>SUM(B80:B134)</f>
        <v>702117725.3299998</v>
      </c>
      <c r="C135" s="57">
        <f>SUM(C80:C134)</f>
        <v>754962035.67999983</v>
      </c>
      <c r="D135" s="57">
        <f>SUM(D80:D134)</f>
        <v>52844310.350000001</v>
      </c>
      <c r="E135" s="58"/>
    </row>
    <row r="136" spans="1:5" ht="24" customHeight="1"/>
    <row r="137" spans="1:5" ht="24" customHeight="1"/>
    <row r="138" spans="1:5" ht="18" customHeight="1">
      <c r="A138" s="18" t="s">
        <v>105</v>
      </c>
      <c r="B138" s="19" t="s">
        <v>46</v>
      </c>
      <c r="C138" s="19" t="s">
        <v>47</v>
      </c>
      <c r="D138" s="19" t="s">
        <v>48</v>
      </c>
      <c r="E138" s="19" t="s">
        <v>49</v>
      </c>
    </row>
    <row r="139" spans="1:5">
      <c r="A139" s="20" t="s">
        <v>36</v>
      </c>
      <c r="B139" s="22"/>
      <c r="C139" s="22"/>
      <c r="D139" s="22"/>
      <c r="E139" s="22"/>
    </row>
    <row r="140" spans="1:5">
      <c r="A140" s="23"/>
      <c r="B140" s="25"/>
      <c r="C140" s="25"/>
      <c r="D140" s="25"/>
      <c r="E140" s="25"/>
    </row>
    <row r="141" spans="1:5" ht="21.75" customHeight="1">
      <c r="A141" s="23"/>
      <c r="B141" s="25"/>
      <c r="C141" s="25"/>
      <c r="D141" s="25"/>
      <c r="E141" s="25"/>
    </row>
    <row r="142" spans="1:5">
      <c r="A142" s="23"/>
      <c r="B142" s="25"/>
      <c r="C142" s="25"/>
      <c r="D142" s="25"/>
      <c r="E142" s="25"/>
    </row>
    <row r="143" spans="1:5">
      <c r="A143" s="23"/>
      <c r="B143" s="25"/>
      <c r="C143" s="25"/>
      <c r="D143" s="25"/>
      <c r="E143" s="25"/>
    </row>
    <row r="144" spans="1:5">
      <c r="A144" s="26"/>
      <c r="B144" s="27"/>
      <c r="C144" s="27"/>
      <c r="D144" s="27"/>
      <c r="E144" s="27"/>
    </row>
    <row r="145" spans="1:5">
      <c r="B145" s="19">
        <f>SUM(B143:B144)</f>
        <v>0</v>
      </c>
      <c r="C145" s="19">
        <f t="shared" ref="C145:D145" si="2">SUM(C143:C144)</f>
        <v>0</v>
      </c>
      <c r="D145" s="19">
        <f t="shared" si="2"/>
        <v>0</v>
      </c>
      <c r="E145" s="59"/>
    </row>
    <row r="148" spans="1:5" ht="16.5" customHeight="1">
      <c r="A148" s="18" t="s">
        <v>106</v>
      </c>
      <c r="B148" s="19" t="s">
        <v>8</v>
      </c>
    </row>
    <row r="149" spans="1:5">
      <c r="A149" s="20" t="s">
        <v>36</v>
      </c>
      <c r="B149" s="22"/>
    </row>
    <row r="150" spans="1:5">
      <c r="A150" s="23"/>
      <c r="B150" s="25"/>
    </row>
    <row r="151" spans="1:5" ht="27" customHeight="1">
      <c r="A151" s="26"/>
      <c r="B151" s="27"/>
    </row>
    <row r="152" spans="1:5">
      <c r="B152" s="19">
        <f>SUM(B150:B151)</f>
        <v>0</v>
      </c>
    </row>
    <row r="155" spans="1:5" ht="21.75" customHeight="1">
      <c r="A155" s="60" t="s">
        <v>107</v>
      </c>
      <c r="B155" s="61" t="s">
        <v>8</v>
      </c>
      <c r="C155" s="62" t="s">
        <v>108</v>
      </c>
    </row>
    <row r="156" spans="1:5">
      <c r="A156" s="20" t="s">
        <v>36</v>
      </c>
      <c r="B156" s="63"/>
      <c r="C156" s="64"/>
    </row>
    <row r="157" spans="1:5">
      <c r="A157" s="65"/>
      <c r="B157" s="66"/>
      <c r="C157" s="67"/>
    </row>
    <row r="158" spans="1:5" ht="22.5" customHeight="1">
      <c r="A158" s="68"/>
      <c r="B158" s="69"/>
      <c r="C158" s="69"/>
    </row>
    <row r="159" spans="1:5">
      <c r="A159" s="68"/>
      <c r="B159" s="69"/>
      <c r="C159" s="69"/>
    </row>
    <row r="160" spans="1:5">
      <c r="A160" s="70"/>
      <c r="B160" s="56"/>
      <c r="C160" s="56"/>
    </row>
    <row r="161" spans="1:5">
      <c r="B161" s="19">
        <f t="shared" ref="B161" si="3">SUM(B159:B160)</f>
        <v>0</v>
      </c>
      <c r="C161" s="19"/>
    </row>
    <row r="164" spans="1:5" ht="14.25" customHeight="1"/>
    <row r="165" spans="1:5">
      <c r="A165" s="10" t="s">
        <v>109</v>
      </c>
    </row>
    <row r="167" spans="1:5">
      <c r="A167" s="60" t="s">
        <v>110</v>
      </c>
      <c r="B167" s="61" t="s">
        <v>8</v>
      </c>
      <c r="C167" s="19" t="s">
        <v>23</v>
      </c>
      <c r="D167" s="19" t="s">
        <v>24</v>
      </c>
      <c r="E167" s="19" t="s">
        <v>25</v>
      </c>
    </row>
    <row r="168" spans="1:5">
      <c r="A168" s="20" t="s">
        <v>111</v>
      </c>
      <c r="B168" s="71">
        <v>1841489.46</v>
      </c>
      <c r="C168" s="71"/>
      <c r="D168" s="71"/>
      <c r="E168" s="71"/>
    </row>
    <row r="169" spans="1:5">
      <c r="A169" s="23" t="s">
        <v>112</v>
      </c>
      <c r="B169" s="30">
        <v>7214906.1100000003</v>
      </c>
      <c r="C169" s="30"/>
      <c r="D169" s="30"/>
      <c r="E169" s="30"/>
    </row>
    <row r="170" spans="1:5" ht="20.25" customHeight="1">
      <c r="A170" s="23" t="s">
        <v>113</v>
      </c>
      <c r="B170" s="30">
        <v>1861269.44</v>
      </c>
      <c r="C170" s="30"/>
      <c r="D170" s="30"/>
      <c r="E170" s="30"/>
    </row>
    <row r="171" spans="1:5">
      <c r="A171" s="23" t="s">
        <v>114</v>
      </c>
      <c r="B171" s="30">
        <v>589576.28</v>
      </c>
      <c r="C171" s="30"/>
      <c r="D171" s="30"/>
      <c r="E171" s="30"/>
    </row>
    <row r="172" spans="1:5">
      <c r="A172" s="23" t="s">
        <v>115</v>
      </c>
      <c r="B172" s="30">
        <v>333.45</v>
      </c>
      <c r="C172" s="30"/>
      <c r="D172" s="30"/>
      <c r="E172" s="30"/>
    </row>
    <row r="173" spans="1:5">
      <c r="A173" s="23" t="s">
        <v>116</v>
      </c>
      <c r="B173" s="30">
        <v>151923.18</v>
      </c>
      <c r="C173" s="30"/>
      <c r="D173" s="30"/>
      <c r="E173" s="30"/>
    </row>
    <row r="174" spans="1:5">
      <c r="A174" s="23" t="s">
        <v>117</v>
      </c>
      <c r="B174" s="30">
        <v>5239168.08</v>
      </c>
      <c r="C174" s="30"/>
      <c r="D174" s="30"/>
      <c r="E174" s="30"/>
    </row>
    <row r="175" spans="1:5">
      <c r="A175" s="23" t="s">
        <v>118</v>
      </c>
      <c r="B175" s="30">
        <v>851.26</v>
      </c>
      <c r="C175" s="30"/>
      <c r="D175" s="30"/>
      <c r="E175" s="30"/>
    </row>
    <row r="176" spans="1:5" ht="15.75" customHeight="1">
      <c r="A176" s="23" t="s">
        <v>119</v>
      </c>
      <c r="B176" s="30">
        <v>8718.4599999999991</v>
      </c>
      <c r="C176" s="30"/>
      <c r="D176" s="30"/>
      <c r="E176" s="30"/>
    </row>
    <row r="177" spans="1:5" ht="15.75" customHeight="1">
      <c r="A177" s="23" t="s">
        <v>120</v>
      </c>
      <c r="B177" s="30">
        <v>871.97</v>
      </c>
      <c r="C177" s="30"/>
      <c r="D177" s="30"/>
      <c r="E177" s="30"/>
    </row>
    <row r="178" spans="1:5" ht="15.75" customHeight="1">
      <c r="A178" s="23" t="s">
        <v>121</v>
      </c>
      <c r="B178" s="30">
        <v>85.85</v>
      </c>
      <c r="C178" s="30"/>
      <c r="D178" s="30"/>
      <c r="E178" s="30"/>
    </row>
    <row r="179" spans="1:5" ht="15.75" customHeight="1">
      <c r="A179" s="23" t="s">
        <v>122</v>
      </c>
      <c r="B179" s="30">
        <v>1795614.26</v>
      </c>
      <c r="C179" s="30"/>
      <c r="D179" s="30"/>
      <c r="E179" s="30"/>
    </row>
    <row r="180" spans="1:5" ht="15.75" customHeight="1">
      <c r="A180" s="23" t="s">
        <v>123</v>
      </c>
      <c r="B180" s="30">
        <v>10558.65</v>
      </c>
      <c r="C180" s="30"/>
      <c r="D180" s="30"/>
      <c r="E180" s="30"/>
    </row>
    <row r="181" spans="1:5" ht="15.75" customHeight="1">
      <c r="A181" s="23" t="s">
        <v>124</v>
      </c>
      <c r="B181" s="30">
        <v>708291.29</v>
      </c>
      <c r="C181" s="30"/>
      <c r="D181" s="30"/>
      <c r="E181" s="30"/>
    </row>
    <row r="182" spans="1:5" ht="15.75" customHeight="1">
      <c r="A182" s="23" t="s">
        <v>125</v>
      </c>
      <c r="B182" s="30">
        <v>119311.34</v>
      </c>
      <c r="C182" s="30"/>
      <c r="D182" s="30"/>
      <c r="E182" s="30"/>
    </row>
    <row r="183" spans="1:5" ht="15.75" customHeight="1">
      <c r="A183" s="23" t="s">
        <v>126</v>
      </c>
      <c r="B183" s="30">
        <v>203987</v>
      </c>
      <c r="C183" s="30"/>
      <c r="D183" s="30"/>
      <c r="E183" s="30"/>
    </row>
    <row r="184" spans="1:5" ht="15.75" customHeight="1">
      <c r="A184" s="23" t="s">
        <v>127</v>
      </c>
      <c r="B184" s="30">
        <v>11586605.65</v>
      </c>
      <c r="C184" s="30"/>
      <c r="D184" s="30"/>
      <c r="E184" s="30"/>
    </row>
    <row r="185" spans="1:5" ht="15.75" customHeight="1">
      <c r="A185" s="23" t="s">
        <v>128</v>
      </c>
      <c r="B185" s="30">
        <v>11418393.619999999</v>
      </c>
      <c r="C185" s="30"/>
      <c r="D185" s="30"/>
      <c r="E185" s="30"/>
    </row>
    <row r="186" spans="1:5" ht="15.75" customHeight="1">
      <c r="A186" s="23" t="s">
        <v>129</v>
      </c>
      <c r="B186" s="30">
        <v>61252.28</v>
      </c>
      <c r="C186" s="30"/>
      <c r="D186" s="30"/>
      <c r="E186" s="30"/>
    </row>
    <row r="187" spans="1:5" ht="15.75" customHeight="1">
      <c r="A187" s="23" t="s">
        <v>130</v>
      </c>
      <c r="B187" s="30">
        <v>1949687.22</v>
      </c>
      <c r="C187" s="30"/>
      <c r="D187" s="30"/>
      <c r="E187" s="30"/>
    </row>
    <row r="188" spans="1:5" ht="15.75" customHeight="1">
      <c r="A188" s="23" t="s">
        <v>131</v>
      </c>
      <c r="B188" s="30">
        <v>37474.720000000001</v>
      </c>
      <c r="C188" s="30"/>
      <c r="D188" s="30"/>
      <c r="E188" s="30"/>
    </row>
    <row r="189" spans="1:5">
      <c r="A189" s="23" t="s">
        <v>132</v>
      </c>
      <c r="B189" s="30">
        <v>1099</v>
      </c>
      <c r="C189" s="30"/>
      <c r="D189" s="30"/>
      <c r="E189" s="30"/>
    </row>
    <row r="190" spans="1:5">
      <c r="A190" s="23" t="s">
        <v>133</v>
      </c>
      <c r="B190" s="30">
        <v>96897</v>
      </c>
      <c r="C190" s="30"/>
      <c r="D190" s="30"/>
      <c r="E190" s="30"/>
    </row>
    <row r="191" spans="1:5">
      <c r="A191" s="23" t="s">
        <v>134</v>
      </c>
      <c r="B191" s="30">
        <v>2670.32</v>
      </c>
      <c r="C191" s="30"/>
      <c r="D191" s="30"/>
      <c r="E191" s="30"/>
    </row>
    <row r="192" spans="1:5">
      <c r="A192" s="23" t="s">
        <v>135</v>
      </c>
      <c r="B192" s="30">
        <v>10011.69</v>
      </c>
      <c r="C192" s="30"/>
      <c r="D192" s="30"/>
      <c r="E192" s="30"/>
    </row>
    <row r="193" spans="1:5">
      <c r="A193" s="23" t="s">
        <v>136</v>
      </c>
      <c r="B193" s="30">
        <v>293099.61</v>
      </c>
      <c r="C193" s="30"/>
      <c r="D193" s="30"/>
      <c r="E193" s="30"/>
    </row>
    <row r="194" spans="1:5">
      <c r="A194" s="23" t="s">
        <v>137</v>
      </c>
      <c r="B194" s="30">
        <v>218663.43</v>
      </c>
      <c r="C194" s="30"/>
      <c r="D194" s="30"/>
      <c r="E194" s="30"/>
    </row>
    <row r="195" spans="1:5">
      <c r="A195" s="23" t="s">
        <v>138</v>
      </c>
      <c r="B195" s="30">
        <v>455531.03</v>
      </c>
      <c r="C195" s="30"/>
      <c r="D195" s="30"/>
      <c r="E195" s="30"/>
    </row>
    <row r="196" spans="1:5">
      <c r="A196" s="23" t="s">
        <v>139</v>
      </c>
      <c r="B196" s="30">
        <v>7151.21</v>
      </c>
      <c r="C196" s="30"/>
      <c r="D196" s="30"/>
      <c r="E196" s="30"/>
    </row>
    <row r="197" spans="1:5">
      <c r="A197" s="23" t="s">
        <v>140</v>
      </c>
      <c r="B197" s="30">
        <v>7240</v>
      </c>
      <c r="C197" s="30"/>
      <c r="D197" s="30"/>
      <c r="E197" s="30"/>
    </row>
    <row r="198" spans="1:5">
      <c r="A198" s="23" t="s">
        <v>141</v>
      </c>
      <c r="B198" s="30">
        <v>1119669.5900000001</v>
      </c>
      <c r="C198" s="30"/>
      <c r="D198" s="30">
        <f>+B198</f>
        <v>1119669.5900000001</v>
      </c>
      <c r="E198" s="30"/>
    </row>
    <row r="199" spans="1:5">
      <c r="A199" s="26"/>
      <c r="B199" s="72"/>
      <c r="C199" s="72"/>
      <c r="D199" s="72"/>
      <c r="E199" s="72"/>
    </row>
    <row r="200" spans="1:5">
      <c r="B200" s="57">
        <f>SUM(B168:B199)</f>
        <v>47012402.450000003</v>
      </c>
      <c r="C200" s="57">
        <f>SUM(C168:C199)</f>
        <v>0</v>
      </c>
      <c r="D200" s="57">
        <f>SUM(D168:D199)</f>
        <v>1119669.5900000001</v>
      </c>
      <c r="E200" s="19">
        <f>SUM(E199:E199)</f>
        <v>0</v>
      </c>
    </row>
    <row r="204" spans="1:5" ht="16.5" customHeight="1">
      <c r="A204" s="60" t="s">
        <v>142</v>
      </c>
      <c r="B204" s="61" t="s">
        <v>8</v>
      </c>
      <c r="C204" s="19" t="s">
        <v>143</v>
      </c>
      <c r="D204" s="19" t="s">
        <v>108</v>
      </c>
    </row>
    <row r="205" spans="1:5">
      <c r="A205" s="73" t="s">
        <v>36</v>
      </c>
      <c r="B205" s="74"/>
      <c r="C205" s="75"/>
      <c r="D205" s="76"/>
    </row>
    <row r="206" spans="1:5">
      <c r="A206" s="77"/>
      <c r="B206" s="78"/>
      <c r="C206" s="79"/>
      <c r="D206" s="80"/>
    </row>
    <row r="207" spans="1:5">
      <c r="A207" s="81"/>
      <c r="B207" s="82"/>
      <c r="C207" s="83"/>
      <c r="D207" s="84"/>
    </row>
    <row r="208" spans="1:5" ht="20.25" customHeight="1">
      <c r="B208" s="19">
        <f>SUM(B206:B207)</f>
        <v>0</v>
      </c>
      <c r="C208" s="171"/>
      <c r="D208" s="172"/>
    </row>
    <row r="211" spans="1:4" ht="25.5">
      <c r="A211" s="60" t="s">
        <v>144</v>
      </c>
      <c r="B211" s="61" t="s">
        <v>8</v>
      </c>
      <c r="C211" s="19" t="s">
        <v>143</v>
      </c>
      <c r="D211" s="19" t="s">
        <v>108</v>
      </c>
    </row>
    <row r="212" spans="1:4" ht="45" customHeight="1">
      <c r="A212" s="85" t="s">
        <v>145</v>
      </c>
      <c r="B212" s="86">
        <v>3000</v>
      </c>
      <c r="C212" s="87"/>
      <c r="D212" s="88" t="s">
        <v>146</v>
      </c>
    </row>
    <row r="213" spans="1:4">
      <c r="A213" s="77"/>
      <c r="B213" s="78"/>
      <c r="C213" s="79"/>
      <c r="D213" s="80"/>
    </row>
    <row r="214" spans="1:4">
      <c r="A214" s="81"/>
      <c r="B214" s="82"/>
      <c r="C214" s="83"/>
      <c r="D214" s="84"/>
    </row>
    <row r="215" spans="1:4" ht="27.75" customHeight="1">
      <c r="B215" s="19">
        <f>SUM(B213:B214)</f>
        <v>0</v>
      </c>
      <c r="C215" s="171"/>
      <c r="D215" s="172"/>
    </row>
    <row r="218" spans="1:4">
      <c r="A218" s="60" t="s">
        <v>147</v>
      </c>
      <c r="B218" s="61" t="s">
        <v>8</v>
      </c>
      <c r="C218" s="19" t="s">
        <v>143</v>
      </c>
      <c r="D218" s="19" t="s">
        <v>108</v>
      </c>
    </row>
    <row r="219" spans="1:4" ht="15" customHeight="1">
      <c r="A219" s="73" t="s">
        <v>36</v>
      </c>
      <c r="B219" s="74"/>
      <c r="C219" s="75"/>
      <c r="D219" s="76"/>
    </row>
    <row r="220" spans="1:4">
      <c r="A220" s="77"/>
      <c r="B220" s="78"/>
      <c r="C220" s="79"/>
      <c r="D220" s="80"/>
    </row>
    <row r="221" spans="1:4">
      <c r="A221" s="81"/>
      <c r="B221" s="82"/>
      <c r="C221" s="83"/>
      <c r="D221" s="84"/>
    </row>
    <row r="222" spans="1:4" ht="24" customHeight="1">
      <c r="B222" s="19">
        <f>SUM(B220:B221)</f>
        <v>0</v>
      </c>
      <c r="C222" s="171"/>
      <c r="D222" s="172"/>
    </row>
    <row r="225" spans="1:4">
      <c r="A225" s="60" t="s">
        <v>148</v>
      </c>
      <c r="B225" s="61" t="s">
        <v>8</v>
      </c>
      <c r="C225" s="89" t="s">
        <v>143</v>
      </c>
      <c r="D225" s="89" t="s">
        <v>39</v>
      </c>
    </row>
    <row r="226" spans="1:4" ht="16.5" customHeight="1">
      <c r="A226" s="73" t="s">
        <v>149</v>
      </c>
      <c r="B226" s="90">
        <v>391067</v>
      </c>
      <c r="C226" s="25">
        <v>0</v>
      </c>
      <c r="D226" s="25">
        <v>0</v>
      </c>
    </row>
    <row r="227" spans="1:4">
      <c r="A227" s="26"/>
      <c r="B227" s="91"/>
      <c r="C227" s="91">
        <v>0</v>
      </c>
      <c r="D227" s="91">
        <v>0</v>
      </c>
    </row>
    <row r="228" spans="1:4">
      <c r="B228" s="33">
        <f>SUM(B226:B227)</f>
        <v>391067</v>
      </c>
      <c r="C228" s="171"/>
      <c r="D228" s="172"/>
    </row>
    <row r="229" spans="1:4" ht="24" customHeight="1"/>
    <row r="231" spans="1:4">
      <c r="A231" s="10" t="s">
        <v>150</v>
      </c>
    </row>
    <row r="232" spans="1:4" ht="18.75" customHeight="1">
      <c r="A232" s="10"/>
    </row>
    <row r="233" spans="1:4">
      <c r="A233" s="10" t="s">
        <v>151</v>
      </c>
    </row>
    <row r="235" spans="1:4">
      <c r="A235" s="92" t="s">
        <v>152</v>
      </c>
      <c r="B235" s="93" t="s">
        <v>8</v>
      </c>
      <c r="C235" s="19" t="s">
        <v>153</v>
      </c>
      <c r="D235" s="19" t="s">
        <v>39</v>
      </c>
    </row>
    <row r="236" spans="1:4">
      <c r="A236" s="20" t="s">
        <v>154</v>
      </c>
      <c r="B236" s="71">
        <v>30657</v>
      </c>
      <c r="C236" s="94"/>
      <c r="D236" s="94"/>
    </row>
    <row r="237" spans="1:4">
      <c r="A237" s="23" t="s">
        <v>155</v>
      </c>
      <c r="B237" s="30">
        <v>99853</v>
      </c>
      <c r="C237" s="31"/>
      <c r="D237" s="31"/>
    </row>
    <row r="238" spans="1:4">
      <c r="A238" s="23" t="s">
        <v>156</v>
      </c>
      <c r="B238" s="30">
        <v>58144491</v>
      </c>
      <c r="C238" s="31"/>
      <c r="D238" s="31"/>
    </row>
    <row r="239" spans="1:4" ht="24" customHeight="1">
      <c r="A239" s="23" t="s">
        <v>157</v>
      </c>
      <c r="B239" s="30">
        <v>676650</v>
      </c>
      <c r="C239" s="31"/>
      <c r="D239" s="31"/>
    </row>
    <row r="240" spans="1:4">
      <c r="A240" s="23" t="s">
        <v>158</v>
      </c>
      <c r="B240" s="30">
        <v>1517708</v>
      </c>
      <c r="C240" s="31"/>
      <c r="D240" s="31"/>
    </row>
    <row r="241" spans="1:4">
      <c r="A241" s="23" t="s">
        <v>159</v>
      </c>
      <c r="B241" s="30">
        <v>271034.49</v>
      </c>
      <c r="C241" s="31"/>
      <c r="D241" s="31"/>
    </row>
    <row r="242" spans="1:4">
      <c r="A242" s="23" t="s">
        <v>160</v>
      </c>
      <c r="B242" s="30">
        <v>180300</v>
      </c>
      <c r="C242" s="31"/>
      <c r="D242" s="31"/>
    </row>
    <row r="243" spans="1:4">
      <c r="A243" s="23" t="s">
        <v>161</v>
      </c>
      <c r="B243" s="30">
        <v>4628851</v>
      </c>
      <c r="C243" s="31"/>
      <c r="D243" s="31"/>
    </row>
    <row r="244" spans="1:4">
      <c r="A244" s="23" t="s">
        <v>162</v>
      </c>
      <c r="B244" s="30">
        <v>4215494</v>
      </c>
      <c r="C244" s="31"/>
      <c r="D244" s="31"/>
    </row>
    <row r="245" spans="1:4">
      <c r="A245" s="23" t="s">
        <v>163</v>
      </c>
      <c r="B245" s="30">
        <v>306699.56</v>
      </c>
      <c r="C245" s="31"/>
      <c r="D245" s="31"/>
    </row>
    <row r="246" spans="1:4">
      <c r="A246" s="23" t="s">
        <v>164</v>
      </c>
      <c r="B246" s="30">
        <v>365031.67999999999</v>
      </c>
      <c r="C246" s="31"/>
      <c r="D246" s="31"/>
    </row>
    <row r="247" spans="1:4">
      <c r="A247" s="23" t="s">
        <v>165</v>
      </c>
      <c r="B247" s="30">
        <v>591213.79</v>
      </c>
      <c r="C247" s="31"/>
      <c r="D247" s="31"/>
    </row>
    <row r="248" spans="1:4">
      <c r="A248" s="23" t="s">
        <v>166</v>
      </c>
      <c r="B248" s="30">
        <v>1609067.14</v>
      </c>
      <c r="C248" s="31"/>
      <c r="D248" s="31"/>
    </row>
    <row r="249" spans="1:4">
      <c r="A249" s="23" t="s">
        <v>167</v>
      </c>
      <c r="B249" s="30">
        <v>1691500</v>
      </c>
      <c r="C249" s="31"/>
      <c r="D249" s="31"/>
    </row>
    <row r="250" spans="1:4">
      <c r="A250" s="23" t="s">
        <v>168</v>
      </c>
      <c r="B250" s="30">
        <v>129.31</v>
      </c>
      <c r="C250" s="31"/>
      <c r="D250" s="31"/>
    </row>
    <row r="251" spans="1:4">
      <c r="A251" s="23" t="s">
        <v>169</v>
      </c>
      <c r="B251" s="30">
        <v>5168805.17</v>
      </c>
      <c r="C251" s="31"/>
      <c r="D251" s="31"/>
    </row>
    <row r="252" spans="1:4">
      <c r="A252" s="23" t="s">
        <v>170</v>
      </c>
      <c r="B252" s="30">
        <v>1052927.73</v>
      </c>
      <c r="C252" s="31"/>
      <c r="D252" s="31"/>
    </row>
    <row r="253" spans="1:4">
      <c r="A253" s="23" t="s">
        <v>171</v>
      </c>
      <c r="B253" s="30">
        <v>537041548.25</v>
      </c>
      <c r="C253" s="31"/>
      <c r="D253" s="31"/>
    </row>
    <row r="254" spans="1:4">
      <c r="A254" s="23" t="s">
        <v>172</v>
      </c>
      <c r="B254" s="30">
        <v>23490980.760000002</v>
      </c>
      <c r="C254" s="31"/>
      <c r="D254" s="31"/>
    </row>
    <row r="255" spans="1:4">
      <c r="A255" s="23" t="s">
        <v>173</v>
      </c>
      <c r="B255" s="30">
        <v>53773838.789999999</v>
      </c>
      <c r="C255" s="31"/>
      <c r="D255" s="31"/>
    </row>
    <row r="256" spans="1:4">
      <c r="A256" s="23" t="s">
        <v>174</v>
      </c>
      <c r="B256" s="30">
        <v>318667</v>
      </c>
      <c r="C256" s="31"/>
      <c r="D256" s="31"/>
    </row>
    <row r="257" spans="1:5">
      <c r="A257" s="26"/>
      <c r="B257" s="32"/>
      <c r="C257" s="32"/>
      <c r="D257" s="32"/>
    </row>
    <row r="258" spans="1:5">
      <c r="B258" s="33">
        <f>SUM(B236:B257)</f>
        <v>695175447.66999996</v>
      </c>
      <c r="C258" s="171"/>
      <c r="D258" s="172"/>
      <c r="E258" s="35"/>
    </row>
    <row r="261" spans="1:5" ht="15.75" customHeight="1">
      <c r="A261" s="92" t="s">
        <v>175</v>
      </c>
      <c r="B261" s="93" t="s">
        <v>8</v>
      </c>
      <c r="C261" s="19" t="s">
        <v>153</v>
      </c>
      <c r="D261" s="19" t="s">
        <v>39</v>
      </c>
    </row>
    <row r="262" spans="1:5">
      <c r="A262" s="20" t="s">
        <v>176</v>
      </c>
      <c r="B262" s="95">
        <v>2396341.94</v>
      </c>
      <c r="C262" s="94"/>
      <c r="D262" s="94"/>
    </row>
    <row r="263" spans="1:5">
      <c r="A263" s="23"/>
      <c r="B263" s="31"/>
      <c r="C263" s="31"/>
      <c r="D263" s="31"/>
    </row>
    <row r="264" spans="1:5" ht="24.75" customHeight="1">
      <c r="A264" s="23"/>
      <c r="B264" s="31"/>
      <c r="C264" s="31"/>
      <c r="D264" s="31"/>
    </row>
    <row r="265" spans="1:5">
      <c r="A265" s="26"/>
      <c r="B265" s="32"/>
      <c r="C265" s="32"/>
      <c r="D265" s="32"/>
    </row>
    <row r="266" spans="1:5">
      <c r="B266" s="33">
        <f>SUM(B262:B265)</f>
        <v>2396341.94</v>
      </c>
      <c r="C266" s="171"/>
      <c r="D266" s="172"/>
    </row>
    <row r="269" spans="1:5" ht="16.5" customHeight="1">
      <c r="A269" s="10" t="s">
        <v>177</v>
      </c>
    </row>
    <row r="271" spans="1:5">
      <c r="A271" s="92" t="s">
        <v>178</v>
      </c>
      <c r="B271" s="93" t="s">
        <v>8</v>
      </c>
      <c r="C271" s="19" t="s">
        <v>179</v>
      </c>
      <c r="D271" s="19" t="s">
        <v>180</v>
      </c>
    </row>
    <row r="272" spans="1:5" ht="102">
      <c r="A272" s="96" t="s">
        <v>181</v>
      </c>
      <c r="B272" s="97">
        <v>383226929</v>
      </c>
      <c r="C272" s="98">
        <v>0.62602000000000002</v>
      </c>
      <c r="D272" s="99" t="s">
        <v>182</v>
      </c>
    </row>
    <row r="273" spans="1:4">
      <c r="A273" s="23" t="s">
        <v>183</v>
      </c>
      <c r="B273" s="30">
        <v>119123.79</v>
      </c>
      <c r="C273" s="100">
        <v>1.95E-4</v>
      </c>
      <c r="D273" s="31"/>
    </row>
    <row r="274" spans="1:4" ht="26.25" customHeight="1">
      <c r="A274" s="23" t="s">
        <v>184</v>
      </c>
      <c r="B274" s="30">
        <v>4948506.21</v>
      </c>
      <c r="C274" s="100">
        <v>8.0840000000000009E-3</v>
      </c>
      <c r="D274" s="31"/>
    </row>
    <row r="275" spans="1:4" ht="26.25" customHeight="1">
      <c r="A275" s="23" t="s">
        <v>185</v>
      </c>
      <c r="B275" s="30">
        <v>275000</v>
      </c>
      <c r="C275" s="100">
        <v>4.4900000000000002E-4</v>
      </c>
      <c r="D275" s="31"/>
    </row>
    <row r="276" spans="1:4" ht="26.25" customHeight="1">
      <c r="A276" s="23" t="s">
        <v>186</v>
      </c>
      <c r="B276" s="30">
        <v>52410650.420000002</v>
      </c>
      <c r="C276" s="100">
        <v>8.5615000000000011E-2</v>
      </c>
      <c r="D276" s="31"/>
    </row>
    <row r="277" spans="1:4" ht="26.25" customHeight="1">
      <c r="A277" s="23" t="s">
        <v>187</v>
      </c>
      <c r="B277" s="30">
        <v>22564395.899999999</v>
      </c>
      <c r="C277" s="100">
        <v>3.6859999999999997E-2</v>
      </c>
      <c r="D277" s="31"/>
    </row>
    <row r="278" spans="1:4" ht="26.25" customHeight="1">
      <c r="A278" s="23" t="s">
        <v>188</v>
      </c>
      <c r="B278" s="30">
        <v>9025116.2100000009</v>
      </c>
      <c r="C278" s="100">
        <v>1.4742999999999999E-2</v>
      </c>
      <c r="D278" s="31"/>
    </row>
    <row r="279" spans="1:4" ht="26.25" customHeight="1">
      <c r="A279" s="23" t="s">
        <v>189</v>
      </c>
      <c r="B279" s="30">
        <v>3240652</v>
      </c>
      <c r="C279" s="100">
        <v>5.2940000000000001E-3</v>
      </c>
      <c r="D279" s="31"/>
    </row>
    <row r="280" spans="1:4" ht="26.25" customHeight="1">
      <c r="A280" s="23" t="s">
        <v>190</v>
      </c>
      <c r="B280" s="30">
        <v>25556973.149999999</v>
      </c>
      <c r="C280" s="100">
        <v>4.1749000000000001E-2</v>
      </c>
      <c r="D280" s="31"/>
    </row>
    <row r="281" spans="1:4" ht="26.25" customHeight="1">
      <c r="A281" s="23" t="s">
        <v>191</v>
      </c>
      <c r="B281" s="30">
        <v>3502850.81</v>
      </c>
      <c r="C281" s="100">
        <v>5.7220000000000005E-3</v>
      </c>
      <c r="D281" s="31"/>
    </row>
    <row r="282" spans="1:4" ht="26.25" customHeight="1">
      <c r="A282" s="23" t="s">
        <v>192</v>
      </c>
      <c r="B282" s="30">
        <v>23023854.960000001</v>
      </c>
      <c r="C282" s="100">
        <v>3.7610999999999999E-2</v>
      </c>
      <c r="D282" s="31"/>
    </row>
    <row r="283" spans="1:4">
      <c r="A283" s="23" t="s">
        <v>193</v>
      </c>
      <c r="B283" s="30">
        <v>317293.86</v>
      </c>
      <c r="C283" s="100">
        <v>5.1800000000000001E-4</v>
      </c>
      <c r="D283" s="31"/>
    </row>
    <row r="284" spans="1:4">
      <c r="A284" s="23" t="s">
        <v>194</v>
      </c>
      <c r="B284" s="30">
        <v>487749.09</v>
      </c>
      <c r="C284" s="100">
        <v>7.9699999999999997E-4</v>
      </c>
      <c r="D284" s="31"/>
    </row>
    <row r="285" spans="1:4">
      <c r="A285" s="23" t="s">
        <v>195</v>
      </c>
      <c r="B285" s="30">
        <v>806522.92</v>
      </c>
      <c r="C285" s="100">
        <v>1.317E-3</v>
      </c>
      <c r="D285" s="31"/>
    </row>
    <row r="286" spans="1:4">
      <c r="A286" s="23" t="s">
        <v>196</v>
      </c>
      <c r="B286" s="30">
        <v>1301.3</v>
      </c>
      <c r="C286" s="100">
        <v>1.9999999999999999E-6</v>
      </c>
      <c r="D286" s="31"/>
    </row>
    <row r="287" spans="1:4">
      <c r="A287" s="23" t="s">
        <v>197</v>
      </c>
      <c r="B287" s="30">
        <v>1444491.41</v>
      </c>
      <c r="C287" s="100">
        <v>2.3599999999999997E-3</v>
      </c>
      <c r="D287" s="31"/>
    </row>
    <row r="288" spans="1:4">
      <c r="A288" s="23" t="s">
        <v>198</v>
      </c>
      <c r="B288" s="30">
        <v>234969.86</v>
      </c>
      <c r="C288" s="100">
        <v>3.8399999999999996E-4</v>
      </c>
      <c r="D288" s="31"/>
    </row>
    <row r="289" spans="1:4">
      <c r="A289" s="23" t="s">
        <v>199</v>
      </c>
      <c r="B289" s="30">
        <v>292576.19</v>
      </c>
      <c r="C289" s="100">
        <v>4.7800000000000002E-4</v>
      </c>
      <c r="D289" s="31"/>
    </row>
    <row r="290" spans="1:4">
      <c r="A290" s="23" t="s">
        <v>200</v>
      </c>
      <c r="B290" s="30">
        <v>17168153.059999999</v>
      </c>
      <c r="C290" s="100">
        <v>2.8045E-2</v>
      </c>
      <c r="D290" s="31"/>
    </row>
    <row r="291" spans="1:4">
      <c r="A291" s="23" t="s">
        <v>201</v>
      </c>
      <c r="B291" s="30">
        <v>3103696.81</v>
      </c>
      <c r="C291" s="100">
        <v>5.0699999999999999E-3</v>
      </c>
      <c r="D291" s="31"/>
    </row>
    <row r="292" spans="1:4">
      <c r="A292" s="23" t="s">
        <v>202</v>
      </c>
      <c r="B292" s="30">
        <v>13439.53</v>
      </c>
      <c r="C292" s="100">
        <v>2.2000000000000003E-5</v>
      </c>
      <c r="D292" s="31"/>
    </row>
    <row r="293" spans="1:4">
      <c r="A293" s="23" t="s">
        <v>203</v>
      </c>
      <c r="B293" s="30">
        <v>427477.56</v>
      </c>
      <c r="C293" s="100">
        <v>6.9800000000000005E-4</v>
      </c>
      <c r="D293" s="31"/>
    </row>
    <row r="294" spans="1:4">
      <c r="A294" s="23" t="s">
        <v>204</v>
      </c>
      <c r="B294" s="30">
        <v>259027.20000000001</v>
      </c>
      <c r="C294" s="100">
        <v>4.2299999999999998E-4</v>
      </c>
      <c r="D294" s="31"/>
    </row>
    <row r="295" spans="1:4">
      <c r="A295" s="23" t="s">
        <v>205</v>
      </c>
      <c r="B295" s="30">
        <v>47486.080000000002</v>
      </c>
      <c r="C295" s="100">
        <v>7.7999999999999999E-5</v>
      </c>
      <c r="D295" s="31"/>
    </row>
    <row r="296" spans="1:4">
      <c r="A296" s="23" t="s">
        <v>206</v>
      </c>
      <c r="B296" s="30">
        <v>7592.35</v>
      </c>
      <c r="C296" s="100">
        <v>1.1999999999999999E-5</v>
      </c>
      <c r="D296" s="31"/>
    </row>
    <row r="297" spans="1:4">
      <c r="A297" s="23" t="s">
        <v>207</v>
      </c>
      <c r="B297" s="30">
        <v>3542.4</v>
      </c>
      <c r="C297" s="100">
        <v>5.9999999999999993E-6</v>
      </c>
      <c r="D297" s="31"/>
    </row>
    <row r="298" spans="1:4">
      <c r="A298" s="23" t="s">
        <v>208</v>
      </c>
      <c r="B298" s="30">
        <v>140248.29999999999</v>
      </c>
      <c r="C298" s="100">
        <v>2.2900000000000001E-4</v>
      </c>
      <c r="D298" s="31"/>
    </row>
    <row r="299" spans="1:4">
      <c r="A299" s="23" t="s">
        <v>209</v>
      </c>
      <c r="B299" s="30">
        <v>294630.76</v>
      </c>
      <c r="C299" s="100">
        <v>4.8099999999999998E-4</v>
      </c>
      <c r="D299" s="31"/>
    </row>
    <row r="300" spans="1:4">
      <c r="A300" s="23" t="s">
        <v>210</v>
      </c>
      <c r="B300" s="30">
        <v>218320.91</v>
      </c>
      <c r="C300" s="100">
        <v>3.57E-4</v>
      </c>
      <c r="D300" s="31"/>
    </row>
    <row r="301" spans="1:4">
      <c r="A301" s="23" t="s">
        <v>211</v>
      </c>
      <c r="B301" s="30">
        <v>50027.22</v>
      </c>
      <c r="C301" s="100">
        <v>8.2000000000000001E-5</v>
      </c>
      <c r="D301" s="31"/>
    </row>
    <row r="302" spans="1:4">
      <c r="A302" s="23" t="s">
        <v>212</v>
      </c>
      <c r="B302" s="30">
        <v>4100</v>
      </c>
      <c r="C302" s="100">
        <v>6.9999999999999999E-6</v>
      </c>
      <c r="D302" s="31"/>
    </row>
    <row r="303" spans="1:4">
      <c r="A303" s="23" t="s">
        <v>213</v>
      </c>
      <c r="B303" s="30">
        <v>88852.24</v>
      </c>
      <c r="C303" s="100">
        <v>1.45E-4</v>
      </c>
      <c r="D303" s="31"/>
    </row>
    <row r="304" spans="1:4">
      <c r="A304" s="23" t="s">
        <v>214</v>
      </c>
      <c r="B304" s="30">
        <v>1500</v>
      </c>
      <c r="C304" s="100">
        <v>1.9999999999999999E-6</v>
      </c>
      <c r="D304" s="31"/>
    </row>
    <row r="305" spans="1:4">
      <c r="A305" s="23" t="s">
        <v>215</v>
      </c>
      <c r="B305" s="30">
        <v>24601.759999999998</v>
      </c>
      <c r="C305" s="100">
        <v>4.0000000000000003E-5</v>
      </c>
      <c r="D305" s="31"/>
    </row>
    <row r="306" spans="1:4">
      <c r="A306" s="23" t="s">
        <v>216</v>
      </c>
      <c r="B306" s="30">
        <v>2993.73</v>
      </c>
      <c r="C306" s="100">
        <v>5.0000000000000004E-6</v>
      </c>
      <c r="D306" s="31"/>
    </row>
    <row r="307" spans="1:4">
      <c r="A307" s="23" t="s">
        <v>217</v>
      </c>
      <c r="B307" s="30">
        <v>2934676.99</v>
      </c>
      <c r="C307" s="100">
        <v>4.7939999999999997E-3</v>
      </c>
      <c r="D307" s="31"/>
    </row>
    <row r="308" spans="1:4">
      <c r="A308" s="23" t="s">
        <v>218</v>
      </c>
      <c r="B308" s="30">
        <v>334286.82</v>
      </c>
      <c r="C308" s="100">
        <v>5.4600000000000004E-4</v>
      </c>
      <c r="D308" s="31"/>
    </row>
    <row r="309" spans="1:4">
      <c r="A309" s="23" t="s">
        <v>219</v>
      </c>
      <c r="B309" s="30">
        <v>38689.89</v>
      </c>
      <c r="C309" s="100">
        <v>6.3E-5</v>
      </c>
      <c r="D309" s="31"/>
    </row>
    <row r="310" spans="1:4">
      <c r="A310" s="23" t="s">
        <v>220</v>
      </c>
      <c r="B310" s="30">
        <v>40160.85</v>
      </c>
      <c r="C310" s="100">
        <v>6.6000000000000005E-5</v>
      </c>
      <c r="D310" s="31"/>
    </row>
    <row r="311" spans="1:4">
      <c r="A311" s="23" t="s">
        <v>221</v>
      </c>
      <c r="B311" s="30">
        <v>524.64</v>
      </c>
      <c r="C311" s="100">
        <v>9.9999999999999995E-7</v>
      </c>
      <c r="D311" s="31"/>
    </row>
    <row r="312" spans="1:4">
      <c r="A312" s="23" t="s">
        <v>222</v>
      </c>
      <c r="B312" s="30">
        <v>56550</v>
      </c>
      <c r="C312" s="100">
        <v>9.2E-5</v>
      </c>
      <c r="D312" s="31"/>
    </row>
    <row r="313" spans="1:4">
      <c r="A313" s="23" t="s">
        <v>223</v>
      </c>
      <c r="B313" s="30">
        <v>14757.51</v>
      </c>
      <c r="C313" s="100">
        <v>2.3999999999999997E-5</v>
      </c>
      <c r="D313" s="31"/>
    </row>
    <row r="314" spans="1:4">
      <c r="A314" s="23" t="s">
        <v>224</v>
      </c>
      <c r="B314" s="30">
        <v>47434.96</v>
      </c>
      <c r="C314" s="100">
        <v>7.7000000000000001E-5</v>
      </c>
      <c r="D314" s="31"/>
    </row>
    <row r="315" spans="1:4">
      <c r="A315" s="23" t="s">
        <v>225</v>
      </c>
      <c r="B315" s="30">
        <v>4086.35</v>
      </c>
      <c r="C315" s="100">
        <v>6.9999999999999999E-6</v>
      </c>
      <c r="D315" s="31"/>
    </row>
    <row r="316" spans="1:4">
      <c r="A316" s="23" t="s">
        <v>226</v>
      </c>
      <c r="B316" s="30">
        <v>5019.93</v>
      </c>
      <c r="C316" s="100">
        <v>7.9999999999999996E-6</v>
      </c>
      <c r="D316" s="31"/>
    </row>
    <row r="317" spans="1:4">
      <c r="A317" s="23" t="s">
        <v>227</v>
      </c>
      <c r="B317" s="30">
        <v>3150</v>
      </c>
      <c r="C317" s="100">
        <v>5.0000000000000004E-6</v>
      </c>
      <c r="D317" s="31"/>
    </row>
    <row r="318" spans="1:4">
      <c r="A318" s="23" t="s">
        <v>228</v>
      </c>
      <c r="B318" s="30">
        <v>74028.91</v>
      </c>
      <c r="C318" s="100">
        <v>1.21E-4</v>
      </c>
      <c r="D318" s="31"/>
    </row>
    <row r="319" spans="1:4">
      <c r="A319" s="23" t="s">
        <v>229</v>
      </c>
      <c r="B319" s="30">
        <v>45874.8</v>
      </c>
      <c r="C319" s="100">
        <v>7.4999999999999993E-5</v>
      </c>
      <c r="D319" s="31"/>
    </row>
    <row r="320" spans="1:4">
      <c r="A320" s="23" t="s">
        <v>230</v>
      </c>
      <c r="B320" s="30">
        <v>1216487</v>
      </c>
      <c r="C320" s="100">
        <v>1.9870000000000001E-3</v>
      </c>
      <c r="D320" s="31"/>
    </row>
    <row r="321" spans="1:4">
      <c r="A321" s="23" t="s">
        <v>231</v>
      </c>
      <c r="B321" s="30">
        <v>249490.59</v>
      </c>
      <c r="C321" s="100">
        <v>4.0800000000000005E-4</v>
      </c>
      <c r="D321" s="31"/>
    </row>
    <row r="322" spans="1:4">
      <c r="A322" s="23" t="s">
        <v>232</v>
      </c>
      <c r="B322" s="30">
        <v>81949.75</v>
      </c>
      <c r="C322" s="100">
        <v>1.34E-4</v>
      </c>
      <c r="D322" s="31"/>
    </row>
    <row r="323" spans="1:4">
      <c r="A323" s="23" t="s">
        <v>233</v>
      </c>
      <c r="B323" s="30">
        <v>498369.98</v>
      </c>
      <c r="C323" s="100">
        <v>8.1400000000000005E-4</v>
      </c>
      <c r="D323" s="31"/>
    </row>
    <row r="324" spans="1:4">
      <c r="A324" s="23" t="s">
        <v>234</v>
      </c>
      <c r="B324" s="30">
        <v>277857.32</v>
      </c>
      <c r="C324" s="100">
        <v>4.5400000000000003E-4</v>
      </c>
      <c r="D324" s="31"/>
    </row>
    <row r="325" spans="1:4">
      <c r="A325" s="23" t="s">
        <v>235</v>
      </c>
      <c r="B325" s="30">
        <v>1324999.3999999999</v>
      </c>
      <c r="C325" s="100">
        <v>2.1640000000000001E-3</v>
      </c>
      <c r="D325" s="31"/>
    </row>
    <row r="326" spans="1:4">
      <c r="A326" s="23" t="s">
        <v>236</v>
      </c>
      <c r="B326" s="30">
        <v>1582481.32</v>
      </c>
      <c r="C326" s="100">
        <v>2.5850000000000001E-3</v>
      </c>
      <c r="D326" s="31"/>
    </row>
    <row r="327" spans="1:4">
      <c r="A327" s="23" t="s">
        <v>237</v>
      </c>
      <c r="B327" s="30">
        <v>90690.64</v>
      </c>
      <c r="C327" s="100">
        <v>1.4800000000000002E-4</v>
      </c>
      <c r="D327" s="31"/>
    </row>
    <row r="328" spans="1:4">
      <c r="A328" s="23" t="s">
        <v>238</v>
      </c>
      <c r="B328" s="30">
        <v>1593512.03</v>
      </c>
      <c r="C328" s="100">
        <v>2.6029999999999998E-3</v>
      </c>
      <c r="D328" s="31"/>
    </row>
    <row r="329" spans="1:4">
      <c r="A329" s="23" t="s">
        <v>239</v>
      </c>
      <c r="B329" s="30">
        <v>28640</v>
      </c>
      <c r="C329" s="100">
        <v>4.7000000000000004E-5</v>
      </c>
      <c r="D329" s="31"/>
    </row>
    <row r="330" spans="1:4">
      <c r="A330" s="23" t="s">
        <v>240</v>
      </c>
      <c r="B330" s="30">
        <v>2462587.7799999998</v>
      </c>
      <c r="C330" s="100">
        <v>4.0229999999999997E-3</v>
      </c>
      <c r="D330" s="31"/>
    </row>
    <row r="331" spans="1:4">
      <c r="A331" s="23" t="s">
        <v>241</v>
      </c>
      <c r="B331" s="30">
        <v>66507.12</v>
      </c>
      <c r="C331" s="100">
        <v>1.0899999999999999E-4</v>
      </c>
      <c r="D331" s="31"/>
    </row>
    <row r="332" spans="1:4">
      <c r="A332" s="23" t="s">
        <v>242</v>
      </c>
      <c r="B332" s="30">
        <v>1995701.36</v>
      </c>
      <c r="C332" s="100">
        <v>3.2600000000000003E-3</v>
      </c>
      <c r="D332" s="31"/>
    </row>
    <row r="333" spans="1:4">
      <c r="A333" s="23" t="s">
        <v>243</v>
      </c>
      <c r="B333" s="30">
        <v>618328.65</v>
      </c>
      <c r="C333" s="100">
        <v>1.01E-3</v>
      </c>
      <c r="D333" s="31"/>
    </row>
    <row r="334" spans="1:4">
      <c r="A334" s="23" t="s">
        <v>244</v>
      </c>
      <c r="B334" s="30">
        <v>190528.44</v>
      </c>
      <c r="C334" s="100">
        <v>3.1099999999999997E-4</v>
      </c>
      <c r="D334" s="31"/>
    </row>
    <row r="335" spans="1:4">
      <c r="A335" s="23" t="s">
        <v>245</v>
      </c>
      <c r="B335" s="30">
        <v>13389.68</v>
      </c>
      <c r="C335" s="100">
        <v>2.2000000000000003E-5</v>
      </c>
      <c r="D335" s="31"/>
    </row>
    <row r="336" spans="1:4">
      <c r="A336" s="23" t="s">
        <v>246</v>
      </c>
      <c r="B336" s="30">
        <v>100794.63</v>
      </c>
      <c r="C336" s="100">
        <v>1.65E-4</v>
      </c>
      <c r="D336" s="31"/>
    </row>
    <row r="337" spans="1:4">
      <c r="A337" s="23" t="s">
        <v>247</v>
      </c>
      <c r="B337" s="30">
        <v>3191475.41</v>
      </c>
      <c r="C337" s="100">
        <v>5.2129999999999998E-3</v>
      </c>
      <c r="D337" s="31"/>
    </row>
    <row r="338" spans="1:4">
      <c r="A338" s="23" t="s">
        <v>248</v>
      </c>
      <c r="B338" s="30">
        <v>960627.09</v>
      </c>
      <c r="C338" s="100">
        <v>1.5690000000000001E-3</v>
      </c>
      <c r="D338" s="31"/>
    </row>
    <row r="339" spans="1:4">
      <c r="A339" s="23" t="s">
        <v>249</v>
      </c>
      <c r="B339" s="30">
        <v>1653627.65</v>
      </c>
      <c r="C339" s="100">
        <v>2.7010000000000003E-3</v>
      </c>
      <c r="D339" s="31"/>
    </row>
    <row r="340" spans="1:4">
      <c r="A340" s="23" t="s">
        <v>250</v>
      </c>
      <c r="B340" s="30">
        <v>2854094.78</v>
      </c>
      <c r="C340" s="100">
        <v>4.6620000000000003E-3</v>
      </c>
      <c r="D340" s="31"/>
    </row>
    <row r="341" spans="1:4">
      <c r="A341" s="23" t="s">
        <v>251</v>
      </c>
      <c r="B341" s="30">
        <v>1544901.68</v>
      </c>
      <c r="C341" s="100">
        <v>2.5240000000000002E-3</v>
      </c>
      <c r="D341" s="31"/>
    </row>
    <row r="342" spans="1:4">
      <c r="A342" s="23" t="s">
        <v>252</v>
      </c>
      <c r="B342" s="30">
        <v>40713.120000000003</v>
      </c>
      <c r="C342" s="100">
        <v>6.7000000000000002E-5</v>
      </c>
      <c r="D342" s="31"/>
    </row>
    <row r="343" spans="1:4">
      <c r="A343" s="23" t="s">
        <v>253</v>
      </c>
      <c r="B343" s="30">
        <v>1160</v>
      </c>
      <c r="C343" s="100">
        <v>1.9999999999999999E-6</v>
      </c>
      <c r="D343" s="31"/>
    </row>
    <row r="344" spans="1:4">
      <c r="A344" s="23" t="s">
        <v>254</v>
      </c>
      <c r="B344" s="30">
        <v>2307413.27</v>
      </c>
      <c r="C344" s="100">
        <v>3.7690000000000002E-3</v>
      </c>
      <c r="D344" s="31"/>
    </row>
    <row r="345" spans="1:4">
      <c r="A345" s="23" t="s">
        <v>255</v>
      </c>
      <c r="B345" s="30">
        <v>499015.92</v>
      </c>
      <c r="C345" s="100">
        <v>8.1500000000000008E-4</v>
      </c>
      <c r="D345" s="31"/>
    </row>
    <row r="346" spans="1:4">
      <c r="A346" s="23" t="s">
        <v>256</v>
      </c>
      <c r="B346" s="30">
        <v>481412.49</v>
      </c>
      <c r="C346" s="100">
        <v>7.8600000000000002E-4</v>
      </c>
      <c r="D346" s="31"/>
    </row>
    <row r="347" spans="1:4">
      <c r="A347" s="23" t="s">
        <v>257</v>
      </c>
      <c r="B347" s="30">
        <v>975923.31</v>
      </c>
      <c r="C347" s="100">
        <v>1.5939999999999999E-3</v>
      </c>
      <c r="D347" s="31"/>
    </row>
    <row r="348" spans="1:4">
      <c r="A348" s="23" t="s">
        <v>258</v>
      </c>
      <c r="B348" s="30">
        <v>416076.36</v>
      </c>
      <c r="C348" s="100">
        <v>6.8000000000000005E-4</v>
      </c>
      <c r="D348" s="31"/>
    </row>
    <row r="349" spans="1:4">
      <c r="A349" s="23" t="s">
        <v>259</v>
      </c>
      <c r="B349" s="30">
        <v>1081869.9099999999</v>
      </c>
      <c r="C349" s="100">
        <v>1.7669999999999999E-3</v>
      </c>
      <c r="D349" s="31"/>
    </row>
    <row r="350" spans="1:4">
      <c r="A350" s="23" t="s">
        <v>260</v>
      </c>
      <c r="B350" s="30">
        <v>166567.45000000001</v>
      </c>
      <c r="C350" s="100">
        <v>2.72E-4</v>
      </c>
      <c r="D350" s="31"/>
    </row>
    <row r="351" spans="1:4">
      <c r="A351" s="23" t="s">
        <v>261</v>
      </c>
      <c r="B351" s="30">
        <v>1433325.17</v>
      </c>
      <c r="C351" s="100">
        <v>2.3410000000000002E-3</v>
      </c>
      <c r="D351" s="31"/>
    </row>
    <row r="352" spans="1:4">
      <c r="A352" s="23" t="s">
        <v>262</v>
      </c>
      <c r="B352" s="30">
        <v>434530.09</v>
      </c>
      <c r="C352" s="100">
        <v>7.0999999999999991E-4</v>
      </c>
      <c r="D352" s="31"/>
    </row>
    <row r="353" spans="1:4">
      <c r="A353" s="23" t="s">
        <v>263</v>
      </c>
      <c r="B353" s="30">
        <v>270000</v>
      </c>
      <c r="C353" s="100">
        <v>4.4099999999999999E-4</v>
      </c>
      <c r="D353" s="31"/>
    </row>
    <row r="354" spans="1:4">
      <c r="A354" s="23" t="s">
        <v>264</v>
      </c>
      <c r="B354" s="30">
        <v>65292.5</v>
      </c>
      <c r="C354" s="100">
        <v>1.07E-4</v>
      </c>
      <c r="D354" s="31"/>
    </row>
    <row r="355" spans="1:4">
      <c r="A355" s="23" t="s">
        <v>265</v>
      </c>
      <c r="B355" s="30">
        <v>145545</v>
      </c>
      <c r="C355" s="100">
        <v>2.3800000000000001E-4</v>
      </c>
      <c r="D355" s="31"/>
    </row>
    <row r="356" spans="1:4">
      <c r="A356" s="23" t="s">
        <v>266</v>
      </c>
      <c r="B356" s="30">
        <v>374880.73</v>
      </c>
      <c r="C356" s="100">
        <v>6.1200000000000002E-4</v>
      </c>
      <c r="D356" s="31"/>
    </row>
    <row r="357" spans="1:4">
      <c r="A357" s="23" t="s">
        <v>267</v>
      </c>
      <c r="B357" s="30">
        <v>1279467.21</v>
      </c>
      <c r="C357" s="100">
        <v>2.0899999999999998E-3</v>
      </c>
      <c r="D357" s="31"/>
    </row>
    <row r="358" spans="1:4">
      <c r="A358" s="23" t="s">
        <v>268</v>
      </c>
      <c r="B358" s="30">
        <v>376185.2</v>
      </c>
      <c r="C358" s="100">
        <v>6.1499999999999999E-4</v>
      </c>
      <c r="D358" s="31"/>
    </row>
    <row r="359" spans="1:4">
      <c r="A359" s="23" t="s">
        <v>269</v>
      </c>
      <c r="B359" s="30">
        <v>1113.5999999999999</v>
      </c>
      <c r="C359" s="100">
        <v>1.9999999999999999E-6</v>
      </c>
      <c r="D359" s="31"/>
    </row>
    <row r="360" spans="1:4">
      <c r="A360" s="23" t="s">
        <v>270</v>
      </c>
      <c r="B360" s="30">
        <v>842802.29</v>
      </c>
      <c r="C360" s="100">
        <v>1.377E-3</v>
      </c>
      <c r="D360" s="31"/>
    </row>
    <row r="361" spans="1:4">
      <c r="A361" s="23" t="s">
        <v>271</v>
      </c>
      <c r="B361" s="30">
        <v>93725.68</v>
      </c>
      <c r="C361" s="100">
        <v>1.5300000000000001E-4</v>
      </c>
      <c r="D361" s="31"/>
    </row>
    <row r="362" spans="1:4">
      <c r="A362" s="23" t="s">
        <v>272</v>
      </c>
      <c r="B362" s="30">
        <v>1044138.33</v>
      </c>
      <c r="C362" s="100">
        <v>1.7060000000000001E-3</v>
      </c>
      <c r="D362" s="31"/>
    </row>
    <row r="363" spans="1:4">
      <c r="A363" s="23" t="s">
        <v>273</v>
      </c>
      <c r="B363" s="30">
        <v>10542037.98</v>
      </c>
      <c r="C363" s="100">
        <v>1.7221E-2</v>
      </c>
      <c r="D363" s="31"/>
    </row>
    <row r="364" spans="1:4">
      <c r="A364" s="23" t="s">
        <v>274</v>
      </c>
      <c r="B364" s="30">
        <v>2699.79</v>
      </c>
      <c r="C364" s="100">
        <v>3.9999999999999998E-6</v>
      </c>
      <c r="D364" s="31"/>
    </row>
    <row r="365" spans="1:4">
      <c r="A365" s="23" t="s">
        <v>275</v>
      </c>
      <c r="B365" s="30">
        <v>1551010</v>
      </c>
      <c r="C365" s="100">
        <v>2.5340000000000002E-3</v>
      </c>
      <c r="D365" s="31"/>
    </row>
    <row r="366" spans="1:4">
      <c r="A366" s="23" t="s">
        <v>276</v>
      </c>
      <c r="B366" s="30">
        <v>7830964.5899999999</v>
      </c>
      <c r="C366" s="100">
        <v>1.2792E-2</v>
      </c>
      <c r="D366" s="31"/>
    </row>
    <row r="367" spans="1:4">
      <c r="A367" s="23" t="s">
        <v>277</v>
      </c>
      <c r="B367" s="30">
        <v>167311</v>
      </c>
      <c r="C367" s="100">
        <v>2.7300000000000002E-4</v>
      </c>
      <c r="D367" s="31"/>
    </row>
    <row r="368" spans="1:4">
      <c r="A368" s="23" t="s">
        <v>278</v>
      </c>
      <c r="B368" s="30">
        <v>176809.78</v>
      </c>
      <c r="C368" s="100">
        <v>2.8899999999999998E-4</v>
      </c>
      <c r="D368" s="31"/>
    </row>
    <row r="369" spans="1:6">
      <c r="A369" s="23" t="s">
        <v>279</v>
      </c>
      <c r="B369" s="30">
        <v>31129.360000000001</v>
      </c>
      <c r="C369" s="100">
        <v>5.1000000000000006E-5</v>
      </c>
      <c r="D369" s="31"/>
    </row>
    <row r="370" spans="1:6">
      <c r="A370" s="26"/>
      <c r="B370" s="32"/>
      <c r="C370" s="32"/>
      <c r="D370" s="32">
        <v>0</v>
      </c>
    </row>
    <row r="371" spans="1:6" ht="15.75" customHeight="1">
      <c r="B371" s="33">
        <f>SUM(B272:B370)</f>
        <v>612164051.06999981</v>
      </c>
      <c r="C371" s="101">
        <f>SUM(C272:C370)</f>
        <v>0.99999999999999989</v>
      </c>
      <c r="D371" s="19"/>
    </row>
    <row r="374" spans="1:6">
      <c r="A374" s="10" t="s">
        <v>280</v>
      </c>
    </row>
    <row r="376" spans="1:6" ht="28.5" customHeight="1">
      <c r="A376" s="60" t="s">
        <v>281</v>
      </c>
      <c r="B376" s="61" t="s">
        <v>46</v>
      </c>
      <c r="C376" s="89" t="s">
        <v>47</v>
      </c>
      <c r="D376" s="89" t="s">
        <v>282</v>
      </c>
      <c r="E376" s="102" t="s">
        <v>9</v>
      </c>
      <c r="F376" s="61" t="s">
        <v>143</v>
      </c>
    </row>
    <row r="377" spans="1:6">
      <c r="A377" s="73" t="s">
        <v>283</v>
      </c>
      <c r="B377" s="71">
        <v>360402637.07999998</v>
      </c>
      <c r="C377" s="71">
        <v>384109050.88</v>
      </c>
      <c r="D377" s="71">
        <v>23706413.800000001</v>
      </c>
      <c r="E377" s="22" t="s">
        <v>284</v>
      </c>
      <c r="F377" s="103" t="s">
        <v>285</v>
      </c>
    </row>
    <row r="378" spans="1:6">
      <c r="A378" s="40" t="s">
        <v>286</v>
      </c>
      <c r="B378" s="30">
        <v>-19933345.449999999</v>
      </c>
      <c r="C378" s="30">
        <v>-15237102.939999999</v>
      </c>
      <c r="D378" s="30">
        <v>4696242.51</v>
      </c>
      <c r="E378" s="25" t="s">
        <v>287</v>
      </c>
      <c r="F378" s="41"/>
    </row>
    <row r="379" spans="1:6">
      <c r="A379" s="40" t="s">
        <v>288</v>
      </c>
      <c r="B379" s="30">
        <v>54799155</v>
      </c>
      <c r="C379" s="30">
        <v>49775405</v>
      </c>
      <c r="D379" s="30">
        <v>-5023750</v>
      </c>
      <c r="E379" s="25" t="s">
        <v>285</v>
      </c>
      <c r="F379" s="41" t="s">
        <v>285</v>
      </c>
    </row>
    <row r="380" spans="1:6">
      <c r="A380" s="40" t="s">
        <v>289</v>
      </c>
      <c r="B380" s="30">
        <v>2886339.19</v>
      </c>
      <c r="C380" s="30">
        <v>2886339.19</v>
      </c>
      <c r="D380" s="30">
        <v>0</v>
      </c>
      <c r="E380" s="25" t="s">
        <v>284</v>
      </c>
      <c r="F380" s="41" t="s">
        <v>290</v>
      </c>
    </row>
    <row r="381" spans="1:6">
      <c r="A381" s="40" t="s">
        <v>291</v>
      </c>
      <c r="B381" s="30">
        <v>28172423.82</v>
      </c>
      <c r="C381" s="30">
        <v>1950267</v>
      </c>
      <c r="D381" s="30">
        <v>-26222156.82</v>
      </c>
      <c r="E381" s="25" t="s">
        <v>284</v>
      </c>
      <c r="F381" s="41" t="s">
        <v>290</v>
      </c>
    </row>
    <row r="382" spans="1:6">
      <c r="A382" s="40" t="s">
        <v>292</v>
      </c>
      <c r="B382" s="30">
        <v>4726796.22</v>
      </c>
      <c r="C382" s="30">
        <v>21024284.640000001</v>
      </c>
      <c r="D382" s="30">
        <v>16297488.42</v>
      </c>
      <c r="E382" s="25" t="s">
        <v>284</v>
      </c>
      <c r="F382" s="41" t="s">
        <v>290</v>
      </c>
    </row>
    <row r="383" spans="1:6">
      <c r="A383" s="40" t="s">
        <v>293</v>
      </c>
      <c r="B383" s="30">
        <v>0</v>
      </c>
      <c r="C383" s="30">
        <v>5227900</v>
      </c>
      <c r="D383" s="30">
        <v>5227900</v>
      </c>
      <c r="E383" s="25" t="s">
        <v>284</v>
      </c>
      <c r="F383" s="41" t="s">
        <v>294</v>
      </c>
    </row>
    <row r="384" spans="1:6">
      <c r="A384" s="40" t="s">
        <v>295</v>
      </c>
      <c r="B384" s="30">
        <v>1404353.57</v>
      </c>
      <c r="C384" s="30">
        <v>14963882.279999999</v>
      </c>
      <c r="D384" s="30">
        <v>13559528.710000001</v>
      </c>
      <c r="E384" s="25" t="s">
        <v>284</v>
      </c>
      <c r="F384" s="41" t="s">
        <v>294</v>
      </c>
    </row>
    <row r="385" spans="1:6">
      <c r="A385" s="40" t="s">
        <v>296</v>
      </c>
      <c r="B385" s="30">
        <v>8440686.75</v>
      </c>
      <c r="C385" s="30">
        <v>5628267.0999999996</v>
      </c>
      <c r="D385" s="30">
        <v>-2812419.65</v>
      </c>
      <c r="E385" s="25" t="s">
        <v>284</v>
      </c>
      <c r="F385" s="41" t="s">
        <v>294</v>
      </c>
    </row>
    <row r="386" spans="1:6">
      <c r="A386" s="40" t="s">
        <v>297</v>
      </c>
      <c r="B386" s="30">
        <v>546963.85</v>
      </c>
      <c r="C386" s="30">
        <v>0</v>
      </c>
      <c r="D386" s="30">
        <v>-546963.85</v>
      </c>
      <c r="E386" s="25" t="s">
        <v>284</v>
      </c>
      <c r="F386" s="41" t="s">
        <v>298</v>
      </c>
    </row>
    <row r="387" spans="1:6">
      <c r="A387" s="40" t="s">
        <v>299</v>
      </c>
      <c r="B387" s="30">
        <v>4500000</v>
      </c>
      <c r="C387" s="30">
        <v>5151389.03</v>
      </c>
      <c r="D387" s="30">
        <v>651389.03</v>
      </c>
      <c r="E387" s="25" t="s">
        <v>284</v>
      </c>
      <c r="F387" s="41" t="s">
        <v>294</v>
      </c>
    </row>
    <row r="388" spans="1:6">
      <c r="A388" s="40" t="s">
        <v>300</v>
      </c>
      <c r="B388" s="30">
        <v>7589754.0700000003</v>
      </c>
      <c r="C388" s="30">
        <v>8510894.4700000007</v>
      </c>
      <c r="D388" s="30">
        <v>921140.4</v>
      </c>
      <c r="E388" s="25" t="s">
        <v>284</v>
      </c>
      <c r="F388" s="41" t="s">
        <v>294</v>
      </c>
    </row>
    <row r="389" spans="1:6">
      <c r="A389" s="40" t="s">
        <v>301</v>
      </c>
      <c r="B389" s="30">
        <v>7593106.6500000004</v>
      </c>
      <c r="C389" s="30">
        <v>16033793.4</v>
      </c>
      <c r="D389" s="30">
        <v>8440686.75</v>
      </c>
      <c r="E389" s="25" t="s">
        <v>284</v>
      </c>
      <c r="F389" s="41" t="s">
        <v>294</v>
      </c>
    </row>
    <row r="390" spans="1:6">
      <c r="A390" s="40" t="s">
        <v>302</v>
      </c>
      <c r="B390" s="30">
        <v>102433447.79000001</v>
      </c>
      <c r="C390" s="30">
        <v>102980411.64</v>
      </c>
      <c r="D390" s="30">
        <v>546963.85</v>
      </c>
      <c r="E390" s="25" t="s">
        <v>284</v>
      </c>
      <c r="F390" s="41" t="s">
        <v>290</v>
      </c>
    </row>
    <row r="391" spans="1:6">
      <c r="A391" s="40" t="s">
        <v>303</v>
      </c>
      <c r="B391" s="30">
        <v>17586032.550000001</v>
      </c>
      <c r="C391" s="30">
        <v>45758456.369999997</v>
      </c>
      <c r="D391" s="30">
        <v>28172423.82</v>
      </c>
      <c r="E391" s="25" t="s">
        <v>284</v>
      </c>
      <c r="F391" s="41" t="s">
        <v>290</v>
      </c>
    </row>
    <row r="392" spans="1:6">
      <c r="A392" s="40" t="s">
        <v>304</v>
      </c>
      <c r="B392" s="30">
        <v>172391210.75999999</v>
      </c>
      <c r="C392" s="30">
        <v>176424193.87</v>
      </c>
      <c r="D392" s="30">
        <v>4032983.11</v>
      </c>
      <c r="E392" s="25" t="s">
        <v>284</v>
      </c>
      <c r="F392" s="41" t="s">
        <v>298</v>
      </c>
    </row>
    <row r="393" spans="1:6">
      <c r="A393" s="42" t="s">
        <v>305</v>
      </c>
      <c r="B393" s="27">
        <v>4821498.07</v>
      </c>
      <c r="C393" s="27">
        <v>9321498.0700000003</v>
      </c>
      <c r="D393" s="27">
        <v>4500000</v>
      </c>
      <c r="E393" s="25" t="s">
        <v>284</v>
      </c>
      <c r="F393" s="41" t="s">
        <v>298</v>
      </c>
    </row>
    <row r="394" spans="1:6" ht="19.5" customHeight="1">
      <c r="B394" s="33">
        <f>SUM(B377:B393)</f>
        <v>758361059.91999996</v>
      </c>
      <c r="C394" s="33">
        <f t="shared" ref="C394:D394" si="4">SUM(C377:C393)</f>
        <v>834508930</v>
      </c>
      <c r="D394" s="33">
        <f t="shared" si="4"/>
        <v>76147870.079999998</v>
      </c>
      <c r="E394" s="104"/>
      <c r="F394" s="105"/>
    </row>
    <row r="397" spans="1:6">
      <c r="A397" s="106"/>
      <c r="B397" s="106"/>
      <c r="C397" s="106"/>
      <c r="D397" s="106"/>
      <c r="E397" s="106"/>
    </row>
    <row r="398" spans="1:6" ht="27" customHeight="1">
      <c r="A398" s="92" t="s">
        <v>306</v>
      </c>
      <c r="B398" s="93" t="s">
        <v>46</v>
      </c>
      <c r="C398" s="19" t="s">
        <v>47</v>
      </c>
      <c r="D398" s="19" t="s">
        <v>282</v>
      </c>
      <c r="E398" s="107" t="s">
        <v>143</v>
      </c>
    </row>
    <row r="399" spans="1:6">
      <c r="A399" s="73" t="s">
        <v>307</v>
      </c>
      <c r="B399" s="71">
        <v>-16619431.41</v>
      </c>
      <c r="C399" s="71">
        <v>85407738.540000007</v>
      </c>
      <c r="D399" s="71">
        <v>102027169.95</v>
      </c>
      <c r="E399" s="22" t="s">
        <v>290</v>
      </c>
    </row>
    <row r="400" spans="1:6">
      <c r="A400" s="40" t="s">
        <v>308</v>
      </c>
      <c r="B400" s="30">
        <v>-14717207.74</v>
      </c>
      <c r="C400" s="30">
        <v>-14793140.220000001</v>
      </c>
      <c r="D400" s="30">
        <v>-75932.479999999996</v>
      </c>
      <c r="E400" s="25" t="s">
        <v>290</v>
      </c>
    </row>
    <row r="401" spans="1:5">
      <c r="A401" s="40" t="s">
        <v>309</v>
      </c>
      <c r="B401" s="30">
        <v>-30353190.07</v>
      </c>
      <c r="C401" s="30">
        <v>-30328524.949999999</v>
      </c>
      <c r="D401" s="30">
        <v>24665.119999999999</v>
      </c>
      <c r="E401" s="25" t="s">
        <v>290</v>
      </c>
    </row>
    <row r="402" spans="1:5">
      <c r="A402" s="40" t="s">
        <v>310</v>
      </c>
      <c r="B402" s="30">
        <v>-16211398.640000001</v>
      </c>
      <c r="C402" s="30">
        <v>-16186674.039999999</v>
      </c>
      <c r="D402" s="30">
        <v>24724.6</v>
      </c>
      <c r="E402" s="25" t="s">
        <v>290</v>
      </c>
    </row>
    <row r="403" spans="1:5">
      <c r="A403" s="40" t="s">
        <v>311</v>
      </c>
      <c r="B403" s="30">
        <v>-35252412.609999999</v>
      </c>
      <c r="C403" s="30">
        <v>-35240427.109999999</v>
      </c>
      <c r="D403" s="30">
        <v>11985.5</v>
      </c>
      <c r="E403" s="25" t="s">
        <v>290</v>
      </c>
    </row>
    <row r="404" spans="1:5">
      <c r="A404" s="40" t="s">
        <v>312</v>
      </c>
      <c r="B404" s="30">
        <v>-52624154</v>
      </c>
      <c r="C404" s="30">
        <v>-52619365.490000002</v>
      </c>
      <c r="D404" s="30">
        <v>4788.51</v>
      </c>
      <c r="E404" s="25" t="s">
        <v>290</v>
      </c>
    </row>
    <row r="405" spans="1:5">
      <c r="A405" s="40" t="s">
        <v>313</v>
      </c>
      <c r="B405" s="30">
        <v>-1935107</v>
      </c>
      <c r="C405" s="30">
        <v>-1929210.99</v>
      </c>
      <c r="D405" s="30">
        <v>5896.01</v>
      </c>
      <c r="E405" s="25" t="s">
        <v>290</v>
      </c>
    </row>
    <row r="406" spans="1:5">
      <c r="A406" s="40" t="s">
        <v>314</v>
      </c>
      <c r="B406" s="30">
        <v>-32267875.260000002</v>
      </c>
      <c r="C406" s="30">
        <v>-32634956.16</v>
      </c>
      <c r="D406" s="30">
        <v>-367080.9</v>
      </c>
      <c r="E406" s="25" t="s">
        <v>290</v>
      </c>
    </row>
    <row r="407" spans="1:5">
      <c r="A407" s="40" t="s">
        <v>315</v>
      </c>
      <c r="B407" s="30">
        <v>-28500498.82</v>
      </c>
      <c r="C407" s="30">
        <v>-28499853.82</v>
      </c>
      <c r="D407" s="30">
        <v>645</v>
      </c>
      <c r="E407" s="25" t="s">
        <v>290</v>
      </c>
    </row>
    <row r="408" spans="1:5">
      <c r="A408" s="40" t="s">
        <v>316</v>
      </c>
      <c r="B408" s="30">
        <v>-39374118.829999998</v>
      </c>
      <c r="C408" s="30">
        <v>-39373439.829999998</v>
      </c>
      <c r="D408" s="30">
        <v>679</v>
      </c>
      <c r="E408" s="25" t="s">
        <v>290</v>
      </c>
    </row>
    <row r="409" spans="1:5">
      <c r="A409" s="40" t="s">
        <v>317</v>
      </c>
      <c r="B409" s="30">
        <v>0</v>
      </c>
      <c r="C409" s="30">
        <v>-42532868.329999998</v>
      </c>
      <c r="D409" s="30">
        <v>-42532868.329999998</v>
      </c>
      <c r="E409" s="25" t="s">
        <v>290</v>
      </c>
    </row>
    <row r="410" spans="1:5">
      <c r="A410" s="40" t="s">
        <v>318</v>
      </c>
      <c r="B410" s="30">
        <v>109212443.59999999</v>
      </c>
      <c r="C410" s="30">
        <v>111621340.11</v>
      </c>
      <c r="D410" s="30">
        <v>2408896.5099999998</v>
      </c>
      <c r="E410" s="25" t="s">
        <v>290</v>
      </c>
    </row>
    <row r="411" spans="1:5">
      <c r="A411" s="40" t="s">
        <v>319</v>
      </c>
      <c r="B411" s="30">
        <v>72515822.340000004</v>
      </c>
      <c r="C411" s="30">
        <v>79774399.170000002</v>
      </c>
      <c r="D411" s="30">
        <v>7258576.8300000001</v>
      </c>
      <c r="E411" s="25" t="s">
        <v>290</v>
      </c>
    </row>
    <row r="412" spans="1:5">
      <c r="A412" s="40" t="s">
        <v>320</v>
      </c>
      <c r="B412" s="30">
        <v>104326138.15000001</v>
      </c>
      <c r="C412" s="30">
        <v>120742130.01000001</v>
      </c>
      <c r="D412" s="30">
        <v>16415991.859999999</v>
      </c>
      <c r="E412" s="25" t="s">
        <v>290</v>
      </c>
    </row>
    <row r="413" spans="1:5">
      <c r="A413" s="26"/>
      <c r="B413" s="108"/>
      <c r="C413" s="108"/>
      <c r="D413" s="108"/>
      <c r="E413" s="27"/>
    </row>
    <row r="414" spans="1:5" ht="20.25" customHeight="1">
      <c r="B414" s="33">
        <f>SUM(B399:B413)</f>
        <v>18199009.710000008</v>
      </c>
      <c r="C414" s="33">
        <f>SUM(C399:C413)</f>
        <v>103407146.89000003</v>
      </c>
      <c r="D414" s="109">
        <f>SUM(D399:D413)</f>
        <v>85208137.180000007</v>
      </c>
      <c r="E414" s="110"/>
    </row>
    <row r="417" spans="1:4">
      <c r="A417" s="10" t="s">
        <v>321</v>
      </c>
    </row>
    <row r="419" spans="1:4" ht="30.75" customHeight="1">
      <c r="A419" s="92" t="s">
        <v>322</v>
      </c>
      <c r="B419" s="93" t="s">
        <v>46</v>
      </c>
      <c r="C419" s="19" t="s">
        <v>47</v>
      </c>
      <c r="D419" s="19" t="s">
        <v>48</v>
      </c>
    </row>
    <row r="420" spans="1:4">
      <c r="A420" s="73" t="s">
        <v>323</v>
      </c>
      <c r="B420" s="71">
        <v>62850.84</v>
      </c>
      <c r="C420" s="71">
        <v>48939.06</v>
      </c>
      <c r="D420" s="71">
        <v>-13911.78</v>
      </c>
    </row>
    <row r="421" spans="1:4">
      <c r="A421" s="40" t="s">
        <v>324</v>
      </c>
      <c r="B421" s="30">
        <v>15356638.85</v>
      </c>
      <c r="C421" s="30">
        <v>15494530.99</v>
      </c>
      <c r="D421" s="30">
        <v>137892.14000000001</v>
      </c>
    </row>
    <row r="422" spans="1:4">
      <c r="A422" s="40" t="s">
        <v>325</v>
      </c>
      <c r="B422" s="30">
        <v>522768.26</v>
      </c>
      <c r="C422" s="30">
        <v>6898162.21</v>
      </c>
      <c r="D422" s="30">
        <v>6375393.9500000002</v>
      </c>
    </row>
    <row r="423" spans="1:4">
      <c r="A423" s="40" t="s">
        <v>326</v>
      </c>
      <c r="B423" s="30">
        <v>430539.6</v>
      </c>
      <c r="C423" s="30">
        <v>723021.91</v>
      </c>
      <c r="D423" s="30">
        <v>292482.31</v>
      </c>
    </row>
    <row r="424" spans="1:4">
      <c r="A424" s="40" t="s">
        <v>327</v>
      </c>
      <c r="B424" s="30">
        <v>30520697.079999998</v>
      </c>
      <c r="C424" s="30">
        <v>46749261.640000001</v>
      </c>
      <c r="D424" s="30">
        <v>16228564.560000001</v>
      </c>
    </row>
    <row r="425" spans="1:4">
      <c r="A425" s="40" t="s">
        <v>328</v>
      </c>
      <c r="B425" s="30">
        <v>3147.36</v>
      </c>
      <c r="C425" s="30">
        <v>147515.46</v>
      </c>
      <c r="D425" s="30">
        <v>144368.1</v>
      </c>
    </row>
    <row r="426" spans="1:4">
      <c r="A426" s="40" t="s">
        <v>329</v>
      </c>
      <c r="B426" s="30">
        <v>1728</v>
      </c>
      <c r="C426" s="30">
        <v>0</v>
      </c>
      <c r="D426" s="30">
        <v>-1728</v>
      </c>
    </row>
    <row r="427" spans="1:4">
      <c r="A427" s="40" t="s">
        <v>330</v>
      </c>
      <c r="B427" s="30">
        <v>6236.7</v>
      </c>
      <c r="C427" s="30">
        <v>0</v>
      </c>
      <c r="D427" s="30">
        <v>-6236.7</v>
      </c>
    </row>
    <row r="428" spans="1:4">
      <c r="A428" s="40" t="s">
        <v>331</v>
      </c>
      <c r="B428" s="30">
        <v>0</v>
      </c>
      <c r="C428" s="30">
        <v>20002894.75</v>
      </c>
      <c r="D428" s="30">
        <v>20002894.75</v>
      </c>
    </row>
    <row r="429" spans="1:4">
      <c r="A429" s="40" t="s">
        <v>332</v>
      </c>
      <c r="B429" s="30">
        <v>0</v>
      </c>
      <c r="C429" s="30">
        <v>1800878.79</v>
      </c>
      <c r="D429" s="30">
        <v>1800878.79</v>
      </c>
    </row>
    <row r="430" spans="1:4">
      <c r="A430" s="40" t="s">
        <v>333</v>
      </c>
      <c r="B430" s="30">
        <v>78152071.609999999</v>
      </c>
      <c r="C430" s="30">
        <v>23337315.75</v>
      </c>
      <c r="D430" s="30">
        <v>-54814755.859999999</v>
      </c>
    </row>
    <row r="431" spans="1:4">
      <c r="A431" s="40" t="s">
        <v>334</v>
      </c>
      <c r="B431" s="30">
        <v>26735766.989999998</v>
      </c>
      <c r="C431" s="30">
        <v>23114911.440000001</v>
      </c>
      <c r="D431" s="30">
        <v>-3620855.55</v>
      </c>
    </row>
    <row r="432" spans="1:4">
      <c r="A432" s="40" t="s">
        <v>335</v>
      </c>
      <c r="B432" s="30">
        <v>185349.28</v>
      </c>
      <c r="C432" s="30">
        <v>0</v>
      </c>
      <c r="D432" s="30">
        <v>-185349.28</v>
      </c>
    </row>
    <row r="433" spans="1:4">
      <c r="A433" s="40" t="s">
        <v>336</v>
      </c>
      <c r="B433" s="30">
        <v>6284518.8700000001</v>
      </c>
      <c r="C433" s="30">
        <v>11270117.060000001</v>
      </c>
      <c r="D433" s="30">
        <v>4985598.1900000004</v>
      </c>
    </row>
    <row r="434" spans="1:4">
      <c r="A434" s="40" t="s">
        <v>337</v>
      </c>
      <c r="B434" s="30">
        <v>3237.76</v>
      </c>
      <c r="C434" s="30">
        <v>7941.33</v>
      </c>
      <c r="D434" s="30">
        <v>4703.57</v>
      </c>
    </row>
    <row r="435" spans="1:4">
      <c r="A435" s="40" t="s">
        <v>338</v>
      </c>
      <c r="B435" s="30">
        <v>39138.46</v>
      </c>
      <c r="C435" s="30">
        <v>0</v>
      </c>
      <c r="D435" s="30">
        <v>-39138.46</v>
      </c>
    </row>
    <row r="436" spans="1:4">
      <c r="A436" s="40" t="s">
        <v>339</v>
      </c>
      <c r="B436" s="30">
        <v>33835.99</v>
      </c>
      <c r="C436" s="30">
        <v>0</v>
      </c>
      <c r="D436" s="30">
        <v>-33835.99</v>
      </c>
    </row>
    <row r="437" spans="1:4">
      <c r="A437" s="40" t="s">
        <v>340</v>
      </c>
      <c r="B437" s="30">
        <v>4615181.58</v>
      </c>
      <c r="C437" s="30">
        <v>10399161.09</v>
      </c>
      <c r="D437" s="30">
        <v>5783979.5099999998</v>
      </c>
    </row>
    <row r="438" spans="1:4">
      <c r="A438" s="40" t="s">
        <v>341</v>
      </c>
      <c r="B438" s="30">
        <v>0.02</v>
      </c>
      <c r="C438" s="30">
        <v>0</v>
      </c>
      <c r="D438" s="30">
        <v>-0.02</v>
      </c>
    </row>
    <row r="439" spans="1:4">
      <c r="A439" s="40" t="s">
        <v>342</v>
      </c>
      <c r="B439" s="30">
        <v>117.5</v>
      </c>
      <c r="C439" s="30">
        <v>0</v>
      </c>
      <c r="D439" s="30">
        <v>-117.5</v>
      </c>
    </row>
    <row r="440" spans="1:4">
      <c r="A440" s="40" t="s">
        <v>343</v>
      </c>
      <c r="B440" s="30">
        <v>0.01</v>
      </c>
      <c r="C440" s="30">
        <v>0</v>
      </c>
      <c r="D440" s="30">
        <v>-0.01</v>
      </c>
    </row>
    <row r="441" spans="1:4">
      <c r="A441" s="40" t="s">
        <v>344</v>
      </c>
      <c r="B441" s="30">
        <v>2535.02</v>
      </c>
      <c r="C441" s="30">
        <v>11358777.939999999</v>
      </c>
      <c r="D441" s="30">
        <v>11356242.92</v>
      </c>
    </row>
    <row r="442" spans="1:4">
      <c r="A442" s="40" t="s">
        <v>345</v>
      </c>
      <c r="B442" s="30">
        <v>39982156.729999997</v>
      </c>
      <c r="C442" s="30">
        <v>15995335.76</v>
      </c>
      <c r="D442" s="30">
        <v>-23986820.969999999</v>
      </c>
    </row>
    <row r="443" spans="1:4">
      <c r="A443" s="40" t="s">
        <v>346</v>
      </c>
      <c r="B443" s="30">
        <v>1064.73</v>
      </c>
      <c r="C443" s="30">
        <v>12631013.970000001</v>
      </c>
      <c r="D443" s="30">
        <v>12629949.24</v>
      </c>
    </row>
    <row r="444" spans="1:4">
      <c r="A444" s="40" t="s">
        <v>347</v>
      </c>
      <c r="B444" s="30">
        <v>5963892.0800000001</v>
      </c>
      <c r="C444" s="30">
        <v>3938398.98</v>
      </c>
      <c r="D444" s="30">
        <v>-2025493.1</v>
      </c>
    </row>
    <row r="445" spans="1:4">
      <c r="A445" s="40" t="s">
        <v>348</v>
      </c>
      <c r="B445" s="30">
        <v>0</v>
      </c>
      <c r="C445" s="30">
        <v>8543.09</v>
      </c>
      <c r="D445" s="30">
        <v>8543.09</v>
      </c>
    </row>
    <row r="446" spans="1:4">
      <c r="A446" s="40" t="s">
        <v>349</v>
      </c>
      <c r="B446" s="30">
        <v>119246.18</v>
      </c>
      <c r="C446" s="30">
        <v>363418.06</v>
      </c>
      <c r="D446" s="30">
        <v>244171.88</v>
      </c>
    </row>
    <row r="447" spans="1:4">
      <c r="A447" s="40" t="s">
        <v>350</v>
      </c>
      <c r="B447" s="30">
        <v>16202.28</v>
      </c>
      <c r="C447" s="30">
        <v>10341.959999999999</v>
      </c>
      <c r="D447" s="30">
        <v>-5860.32</v>
      </c>
    </row>
    <row r="448" spans="1:4" ht="21.75" customHeight="1">
      <c r="A448" s="40" t="s">
        <v>351</v>
      </c>
      <c r="B448" s="30">
        <v>0</v>
      </c>
      <c r="C448" s="30">
        <v>232608.01</v>
      </c>
      <c r="D448" s="30">
        <v>232608.01</v>
      </c>
    </row>
    <row r="449" spans="1:4">
      <c r="A449" s="26"/>
      <c r="B449" s="27"/>
      <c r="C449" s="27"/>
      <c r="D449" s="27"/>
    </row>
    <row r="450" spans="1:4">
      <c r="B450" s="33">
        <f>SUM(B420:B449)</f>
        <v>209038921.78000003</v>
      </c>
      <c r="C450" s="33">
        <f>SUM(C420:C449)</f>
        <v>204533089.25</v>
      </c>
      <c r="D450" s="33">
        <f>SUM(D420:D449)</f>
        <v>-4505832.5300000021</v>
      </c>
    </row>
    <row r="451" spans="1:4" ht="24" customHeight="1"/>
    <row r="453" spans="1:4">
      <c r="A453" s="92" t="s">
        <v>352</v>
      </c>
      <c r="B453" s="93" t="s">
        <v>48</v>
      </c>
      <c r="C453" s="19" t="s">
        <v>353</v>
      </c>
      <c r="D453" s="7"/>
    </row>
    <row r="454" spans="1:4">
      <c r="A454" s="20" t="s">
        <v>354</v>
      </c>
      <c r="B454" s="111">
        <v>8017857.7999999998</v>
      </c>
      <c r="C454" s="22"/>
      <c r="D454" s="38"/>
    </row>
    <row r="455" spans="1:4">
      <c r="A455" s="23" t="s">
        <v>355</v>
      </c>
      <c r="B455" s="112">
        <v>49775744.380000003</v>
      </c>
      <c r="C455" s="25"/>
      <c r="D455" s="38"/>
    </row>
    <row r="456" spans="1:4">
      <c r="A456" s="23" t="s">
        <v>356</v>
      </c>
      <c r="B456" s="112">
        <v>-13589045.57</v>
      </c>
      <c r="C456" s="25"/>
      <c r="D456" s="38"/>
    </row>
    <row r="457" spans="1:4">
      <c r="A457" s="23" t="s">
        <v>357</v>
      </c>
      <c r="B457" s="113">
        <v>44204556.609999999</v>
      </c>
      <c r="C457" s="25"/>
      <c r="D457" s="38"/>
    </row>
    <row r="458" spans="1:4">
      <c r="A458" s="23" t="s">
        <v>358</v>
      </c>
      <c r="B458" s="112">
        <v>-17216005.969999999</v>
      </c>
      <c r="C458" s="25"/>
      <c r="D458" s="38"/>
    </row>
    <row r="459" spans="1:4">
      <c r="A459" s="23" t="s">
        <v>359</v>
      </c>
      <c r="B459" s="112">
        <v>359698.7</v>
      </c>
      <c r="C459" s="25"/>
      <c r="D459" s="38"/>
    </row>
    <row r="460" spans="1:4">
      <c r="A460" s="23" t="s">
        <v>360</v>
      </c>
      <c r="B460" s="112">
        <v>-1154315.44</v>
      </c>
      <c r="C460" s="25"/>
      <c r="D460" s="38"/>
    </row>
    <row r="461" spans="1:4">
      <c r="A461" s="23" t="s">
        <v>361</v>
      </c>
      <c r="B461" s="112">
        <v>-2510802</v>
      </c>
      <c r="C461" s="25"/>
      <c r="D461" s="38"/>
    </row>
    <row r="462" spans="1:4">
      <c r="A462" s="23" t="s">
        <v>362</v>
      </c>
      <c r="B462" s="112">
        <v>-444471.91</v>
      </c>
      <c r="C462" s="25"/>
      <c r="D462" s="38"/>
    </row>
    <row r="463" spans="1:4">
      <c r="A463" s="23" t="s">
        <v>363</v>
      </c>
      <c r="B463" s="112">
        <v>-5838</v>
      </c>
      <c r="C463" s="25"/>
      <c r="D463" s="38"/>
    </row>
    <row r="464" spans="1:4" ht="18" customHeight="1">
      <c r="A464" s="23" t="s">
        <v>364</v>
      </c>
      <c r="B464" s="113">
        <v>-20971734.620000001</v>
      </c>
      <c r="C464" s="25"/>
      <c r="D464" s="38"/>
    </row>
    <row r="465" spans="1:13">
      <c r="A465" s="26"/>
      <c r="B465" s="44"/>
      <c r="C465" s="27"/>
      <c r="D465" s="38"/>
      <c r="E465" s="7"/>
      <c r="F465" s="7"/>
    </row>
    <row r="466" spans="1:13">
      <c r="B466" s="33">
        <f>SUM(B457,B464)</f>
        <v>23232821.989999998</v>
      </c>
      <c r="C466" s="19"/>
      <c r="D466" s="7"/>
      <c r="E466" s="7"/>
      <c r="F466" s="7"/>
    </row>
    <row r="467" spans="1:13">
      <c r="E467" s="7"/>
      <c r="F467" s="7"/>
    </row>
    <row r="468" spans="1:13">
      <c r="E468" s="7"/>
      <c r="F468" s="7"/>
    </row>
    <row r="469" spans="1:13" ht="12" customHeight="1">
      <c r="E469" s="7"/>
      <c r="F469" s="7"/>
    </row>
    <row r="470" spans="1:13">
      <c r="A470" s="10" t="s">
        <v>365</v>
      </c>
      <c r="E470" s="7"/>
      <c r="F470" s="7"/>
    </row>
    <row r="471" spans="1:13">
      <c r="A471" s="10" t="s">
        <v>366</v>
      </c>
      <c r="E471" s="7"/>
      <c r="F471" s="7"/>
    </row>
    <row r="472" spans="1:13" ht="12.75" customHeight="1">
      <c r="A472" s="170"/>
      <c r="B472" s="170"/>
      <c r="C472" s="170"/>
      <c r="D472" s="170"/>
      <c r="E472" s="7"/>
      <c r="F472" s="7"/>
    </row>
    <row r="473" spans="1:13">
      <c r="A473" s="114"/>
      <c r="B473" s="114"/>
      <c r="C473" s="114"/>
      <c r="D473" s="114"/>
      <c r="E473" s="7"/>
      <c r="F473" s="7"/>
    </row>
    <row r="474" spans="1:13">
      <c r="A474" s="154" t="s">
        <v>367</v>
      </c>
      <c r="B474" s="155"/>
      <c r="C474" s="155"/>
      <c r="D474" s="156"/>
      <c r="E474" s="7"/>
      <c r="F474" s="7"/>
    </row>
    <row r="475" spans="1:13">
      <c r="A475" s="157" t="s">
        <v>368</v>
      </c>
      <c r="B475" s="158"/>
      <c r="C475" s="158"/>
      <c r="D475" s="159"/>
      <c r="E475" s="7"/>
      <c r="F475" s="115"/>
    </row>
    <row r="476" spans="1:13" ht="15">
      <c r="A476" s="160" t="s">
        <v>369</v>
      </c>
      <c r="B476" s="161"/>
      <c r="C476" s="161"/>
      <c r="D476" s="162"/>
      <c r="E476" s="7"/>
      <c r="F476" s="115"/>
      <c r="H476"/>
      <c r="I476"/>
      <c r="J476"/>
      <c r="K476"/>
      <c r="L476"/>
      <c r="M476"/>
    </row>
    <row r="477" spans="1:13" ht="15">
      <c r="A477" s="163" t="s">
        <v>370</v>
      </c>
      <c r="B477" s="164"/>
      <c r="D477" s="116">
        <f>+[1]EAI!H28</f>
        <v>767933771.51999998</v>
      </c>
      <c r="E477" s="7"/>
      <c r="F477" s="115"/>
      <c r="H477"/>
      <c r="I477"/>
      <c r="J477"/>
      <c r="K477"/>
      <c r="L477"/>
      <c r="M477"/>
    </row>
    <row r="478" spans="1:13" ht="15">
      <c r="A478" s="150"/>
      <c r="B478" s="150"/>
      <c r="C478" s="7"/>
      <c r="E478" s="7"/>
      <c r="F478" s="115"/>
      <c r="H478"/>
      <c r="I478"/>
      <c r="J478"/>
      <c r="K478"/>
      <c r="L478"/>
      <c r="M478"/>
    </row>
    <row r="479" spans="1:13" ht="12.75" customHeight="1">
      <c r="A479" s="165" t="s">
        <v>371</v>
      </c>
      <c r="B479" s="165"/>
      <c r="C479" s="117"/>
      <c r="D479" s="118">
        <f>SUM(C479:C484)</f>
        <v>0</v>
      </c>
      <c r="E479" s="7"/>
      <c r="F479" s="7"/>
      <c r="H479"/>
      <c r="I479"/>
      <c r="J479"/>
      <c r="K479"/>
      <c r="L479"/>
      <c r="M479"/>
    </row>
    <row r="480" spans="1:13" ht="15">
      <c r="A480" s="147" t="s">
        <v>372</v>
      </c>
      <c r="B480" s="147"/>
      <c r="C480" s="119">
        <v>0</v>
      </c>
      <c r="D480" s="120"/>
      <c r="E480" s="7"/>
      <c r="F480" s="7"/>
      <c r="H480"/>
      <c r="I480"/>
      <c r="J480"/>
      <c r="K480"/>
      <c r="L480"/>
      <c r="M480"/>
    </row>
    <row r="481" spans="1:13" ht="15">
      <c r="A481" s="147" t="s">
        <v>373</v>
      </c>
      <c r="B481" s="147"/>
      <c r="C481" s="119">
        <v>0</v>
      </c>
      <c r="D481" s="120"/>
      <c r="E481" s="7"/>
      <c r="F481" s="7"/>
      <c r="H481"/>
      <c r="I481"/>
      <c r="J481"/>
      <c r="K481"/>
      <c r="L481"/>
      <c r="M481"/>
    </row>
    <row r="482" spans="1:13" ht="15">
      <c r="A482" s="147" t="s">
        <v>374</v>
      </c>
      <c r="B482" s="147"/>
      <c r="C482" s="119">
        <v>0</v>
      </c>
      <c r="D482" s="120"/>
      <c r="E482" s="7"/>
      <c r="F482" s="7"/>
      <c r="H482"/>
      <c r="I482"/>
      <c r="J482"/>
      <c r="K482"/>
      <c r="L482"/>
      <c r="M482"/>
    </row>
    <row r="483" spans="1:13" ht="15">
      <c r="A483" s="147" t="s">
        <v>375</v>
      </c>
      <c r="B483" s="147"/>
      <c r="C483" s="119">
        <v>0</v>
      </c>
      <c r="D483" s="120"/>
      <c r="E483" s="7"/>
      <c r="F483" s="7"/>
      <c r="H483"/>
      <c r="I483"/>
      <c r="J483"/>
      <c r="K483"/>
      <c r="L483"/>
      <c r="M483"/>
    </row>
    <row r="484" spans="1:13" ht="15">
      <c r="A484" s="168" t="s">
        <v>376</v>
      </c>
      <c r="B484" s="169"/>
      <c r="C484" s="119">
        <v>0</v>
      </c>
      <c r="D484" s="120"/>
      <c r="E484" s="7"/>
      <c r="F484" s="7"/>
      <c r="H484"/>
      <c r="I484"/>
      <c r="J484"/>
      <c r="K484"/>
      <c r="L484"/>
      <c r="M484"/>
    </row>
    <row r="485" spans="1:13" ht="15">
      <c r="A485" s="150"/>
      <c r="B485" s="150"/>
      <c r="C485" s="121"/>
      <c r="E485" s="7"/>
      <c r="F485" s="7"/>
      <c r="H485"/>
      <c r="I485"/>
      <c r="J485"/>
      <c r="K485"/>
      <c r="L485"/>
      <c r="M485"/>
    </row>
    <row r="486" spans="1:13" ht="15">
      <c r="A486" s="165" t="s">
        <v>377</v>
      </c>
      <c r="B486" s="165"/>
      <c r="C486" s="122"/>
      <c r="D486" s="123">
        <f>SUM(C486:C490)</f>
        <v>70361981.909999996</v>
      </c>
      <c r="E486" s="7"/>
      <c r="F486" s="7"/>
      <c r="H486"/>
      <c r="I486"/>
      <c r="J486"/>
      <c r="K486"/>
      <c r="L486"/>
      <c r="M486"/>
    </row>
    <row r="487" spans="1:13" ht="15">
      <c r="A487" s="147" t="s">
        <v>378</v>
      </c>
      <c r="B487" s="147"/>
      <c r="C487" s="119">
        <v>0</v>
      </c>
      <c r="D487" s="120"/>
      <c r="E487" s="7"/>
      <c r="F487" s="7"/>
      <c r="H487"/>
      <c r="I487"/>
      <c r="J487"/>
      <c r="K487"/>
      <c r="L487"/>
      <c r="M487"/>
    </row>
    <row r="488" spans="1:13" ht="15">
      <c r="A488" s="147" t="s">
        <v>379</v>
      </c>
      <c r="B488" s="147"/>
      <c r="C488" s="119">
        <v>0</v>
      </c>
      <c r="D488" s="120"/>
      <c r="E488" s="7"/>
      <c r="F488" s="7"/>
      <c r="H488"/>
      <c r="I488"/>
      <c r="J488"/>
      <c r="K488"/>
      <c r="L488"/>
      <c r="M488"/>
    </row>
    <row r="489" spans="1:13" ht="15">
      <c r="A489" s="147" t="s">
        <v>380</v>
      </c>
      <c r="B489" s="147"/>
      <c r="C489" s="119">
        <v>0</v>
      </c>
      <c r="D489" s="120"/>
      <c r="E489" s="7"/>
      <c r="F489" s="7"/>
      <c r="G489" s="35"/>
      <c r="H489"/>
      <c r="I489"/>
      <c r="J489"/>
      <c r="K489"/>
      <c r="L489"/>
      <c r="M489"/>
    </row>
    <row r="490" spans="1:13" ht="15">
      <c r="A490" s="166" t="s">
        <v>381</v>
      </c>
      <c r="B490" s="167"/>
      <c r="C490" s="124">
        <v>70361981.909999996</v>
      </c>
      <c r="D490" s="125"/>
      <c r="E490" s="7"/>
      <c r="F490" s="7"/>
      <c r="G490" s="35"/>
      <c r="H490"/>
      <c r="I490"/>
      <c r="J490"/>
      <c r="K490"/>
      <c r="L490"/>
      <c r="M490"/>
    </row>
    <row r="491" spans="1:13" ht="15">
      <c r="A491" s="150"/>
      <c r="B491" s="150"/>
      <c r="E491" s="7"/>
      <c r="F491" s="7"/>
      <c r="G491" s="35"/>
      <c r="H491"/>
      <c r="I491"/>
      <c r="J491"/>
      <c r="K491"/>
      <c r="L491"/>
      <c r="M491"/>
    </row>
    <row r="492" spans="1:13" ht="15">
      <c r="A492" s="153" t="s">
        <v>382</v>
      </c>
      <c r="B492" s="153"/>
      <c r="D492" s="126">
        <f>+D477+D479-D486</f>
        <v>697571789.61000001</v>
      </c>
      <c r="E492" s="115">
        <f>+D492-[1]EA!D32</f>
        <v>0</v>
      </c>
      <c r="F492" s="115"/>
      <c r="G492" s="35"/>
      <c r="H492"/>
      <c r="I492"/>
      <c r="J492"/>
      <c r="K492"/>
      <c r="L492"/>
      <c r="M492"/>
    </row>
    <row r="493" spans="1:13" ht="12.75" customHeight="1">
      <c r="A493" s="114"/>
      <c r="B493" s="114"/>
      <c r="C493" s="114"/>
      <c r="D493" s="114"/>
      <c r="E493" s="7"/>
      <c r="F493" s="7"/>
      <c r="G493" s="35"/>
      <c r="H493"/>
      <c r="I493"/>
      <c r="J493"/>
      <c r="K493"/>
      <c r="L493"/>
      <c r="M493"/>
    </row>
    <row r="494" spans="1:13" ht="15">
      <c r="A494" s="114"/>
      <c r="B494" s="114"/>
      <c r="C494" s="114"/>
      <c r="D494" s="114"/>
      <c r="E494" s="7"/>
      <c r="F494" s="7"/>
      <c r="G494" s="35"/>
      <c r="H494"/>
      <c r="I494"/>
      <c r="J494"/>
      <c r="K494"/>
      <c r="L494"/>
      <c r="M494"/>
    </row>
    <row r="495" spans="1:13" ht="15">
      <c r="A495" s="154" t="s">
        <v>383</v>
      </c>
      <c r="B495" s="155"/>
      <c r="C495" s="155"/>
      <c r="D495" s="156"/>
      <c r="E495" s="7"/>
      <c r="F495" s="7"/>
      <c r="G495" s="35"/>
      <c r="H495"/>
      <c r="I495"/>
      <c r="J495"/>
      <c r="K495"/>
      <c r="L495"/>
      <c r="M495"/>
    </row>
    <row r="496" spans="1:13" ht="15">
      <c r="A496" s="157" t="str">
        <f>+A475</f>
        <v>Correspondiente del 1 de Enero al 30  de Noviembre de 2015</v>
      </c>
      <c r="B496" s="158"/>
      <c r="C496" s="158"/>
      <c r="D496" s="159"/>
      <c r="E496" s="7"/>
      <c r="F496" s="7"/>
      <c r="G496" s="35"/>
      <c r="H496"/>
      <c r="I496"/>
      <c r="J496"/>
      <c r="K496"/>
      <c r="L496"/>
      <c r="M496"/>
    </row>
    <row r="497" spans="1:13" ht="15">
      <c r="A497" s="160" t="s">
        <v>369</v>
      </c>
      <c r="B497" s="161"/>
      <c r="C497" s="161"/>
      <c r="D497" s="162"/>
      <c r="E497" s="115"/>
      <c r="F497" s="7"/>
      <c r="H497"/>
      <c r="I497"/>
      <c r="J497"/>
      <c r="K497"/>
      <c r="L497"/>
      <c r="M497"/>
    </row>
    <row r="498" spans="1:13" ht="15">
      <c r="A498" s="163" t="s">
        <v>384</v>
      </c>
      <c r="B498" s="164"/>
      <c r="D498" s="127">
        <f>+[1]CAdmon!$H$22</f>
        <v>636492631.47000003</v>
      </c>
      <c r="E498" s="115"/>
      <c r="F498" s="7"/>
      <c r="G498" s="35"/>
      <c r="H498"/>
      <c r="I498"/>
      <c r="J498"/>
      <c r="K498"/>
      <c r="L498"/>
      <c r="M498"/>
    </row>
    <row r="499" spans="1:13" ht="15">
      <c r="A499" s="150"/>
      <c r="B499" s="150"/>
      <c r="E499" s="115"/>
      <c r="F499" s="128"/>
      <c r="G499" s="35"/>
      <c r="H499"/>
      <c r="I499"/>
      <c r="J499"/>
      <c r="K499"/>
      <c r="L499"/>
      <c r="M499"/>
    </row>
    <row r="500" spans="1:13" ht="15">
      <c r="A500" s="152" t="s">
        <v>385</v>
      </c>
      <c r="B500" s="152"/>
      <c r="C500" s="117"/>
      <c r="D500" s="129">
        <f>SUM(C500:C517)</f>
        <v>24511632.940000001</v>
      </c>
      <c r="E500" s="115"/>
      <c r="F500" s="7"/>
      <c r="H500"/>
      <c r="I500"/>
      <c r="J500"/>
      <c r="K500"/>
      <c r="L500"/>
      <c r="M500"/>
    </row>
    <row r="501" spans="1:13" ht="15">
      <c r="A501" s="147" t="s">
        <v>386</v>
      </c>
      <c r="B501" s="147"/>
      <c r="C501" s="130">
        <f>+[1]COG!H37</f>
        <v>1008599.65</v>
      </c>
      <c r="D501" s="131"/>
      <c r="E501" s="7"/>
      <c r="F501" s="128"/>
      <c r="H501"/>
      <c r="I501"/>
      <c r="J501"/>
      <c r="K501"/>
      <c r="L501"/>
      <c r="M501"/>
    </row>
    <row r="502" spans="1:13" ht="15">
      <c r="A502" s="147" t="s">
        <v>387</v>
      </c>
      <c r="B502" s="147"/>
      <c r="C502" s="130">
        <f>+[1]COG!H38</f>
        <v>317745.61</v>
      </c>
      <c r="D502" s="131"/>
      <c r="E502" s="115"/>
      <c r="F502" s="128"/>
      <c r="H502"/>
      <c r="I502"/>
      <c r="J502"/>
      <c r="K502"/>
      <c r="L502"/>
      <c r="M502"/>
    </row>
    <row r="503" spans="1:13" ht="15">
      <c r="A503" s="147" t="s">
        <v>388</v>
      </c>
      <c r="B503" s="147"/>
      <c r="C503" s="132">
        <f>+[1]COG!H39</f>
        <v>17334</v>
      </c>
      <c r="D503" s="131"/>
      <c r="E503" s="115"/>
      <c r="F503" s="115"/>
      <c r="H503"/>
      <c r="I503"/>
      <c r="J503"/>
      <c r="K503"/>
      <c r="L503"/>
      <c r="M503"/>
    </row>
    <row r="504" spans="1:13" ht="15">
      <c r="A504" s="147" t="s">
        <v>389</v>
      </c>
      <c r="B504" s="147"/>
      <c r="C504" s="130">
        <f>+[1]COG!H40</f>
        <v>952375</v>
      </c>
      <c r="D504" s="131"/>
      <c r="E504" s="7"/>
      <c r="F504" s="115"/>
      <c r="H504"/>
      <c r="I504"/>
      <c r="J504"/>
      <c r="K504"/>
      <c r="L504"/>
      <c r="M504"/>
    </row>
    <row r="505" spans="1:13" ht="15">
      <c r="A505" s="147" t="s">
        <v>390</v>
      </c>
      <c r="B505" s="147"/>
      <c r="C505" s="132">
        <v>0</v>
      </c>
      <c r="D505" s="131"/>
      <c r="E505" s="7"/>
      <c r="F505" s="128"/>
      <c r="H505"/>
      <c r="I505"/>
      <c r="J505"/>
      <c r="K505"/>
      <c r="L505"/>
      <c r="M505"/>
    </row>
    <row r="506" spans="1:13" ht="15">
      <c r="A506" s="147" t="s">
        <v>391</v>
      </c>
      <c r="B506" s="147"/>
      <c r="C506" s="130">
        <f>+[1]COG!H41</f>
        <v>114373.7</v>
      </c>
      <c r="D506" s="131"/>
      <c r="E506" s="7"/>
      <c r="F506" s="115"/>
      <c r="H506"/>
      <c r="I506"/>
      <c r="J506"/>
      <c r="K506"/>
      <c r="L506"/>
      <c r="M506"/>
    </row>
    <row r="507" spans="1:13" ht="15">
      <c r="A507" s="147" t="s">
        <v>392</v>
      </c>
      <c r="B507" s="147"/>
      <c r="C507" s="132">
        <v>0</v>
      </c>
      <c r="D507" s="131"/>
      <c r="E507" s="7"/>
      <c r="F507" s="115"/>
      <c r="H507"/>
      <c r="I507"/>
      <c r="J507"/>
      <c r="K507"/>
      <c r="L507"/>
      <c r="M507"/>
    </row>
    <row r="508" spans="1:13" ht="15">
      <c r="A508" s="147" t="s">
        <v>393</v>
      </c>
      <c r="B508" s="147"/>
      <c r="C508" s="132">
        <v>0</v>
      </c>
      <c r="D508" s="131"/>
      <c r="E508" s="7"/>
      <c r="F508" s="115"/>
      <c r="H508"/>
      <c r="I508"/>
      <c r="J508"/>
      <c r="K508"/>
      <c r="L508"/>
      <c r="M508"/>
    </row>
    <row r="509" spans="1:13" ht="15">
      <c r="A509" s="147" t="s">
        <v>394</v>
      </c>
      <c r="B509" s="147"/>
      <c r="C509" s="132">
        <v>0</v>
      </c>
      <c r="D509" s="131"/>
      <c r="E509" s="7"/>
      <c r="F509" s="115"/>
      <c r="G509" s="35"/>
      <c r="H509"/>
      <c r="I509"/>
      <c r="J509"/>
      <c r="K509"/>
      <c r="L509"/>
      <c r="M509"/>
    </row>
    <row r="510" spans="1:13" ht="15">
      <c r="A510" s="147" t="s">
        <v>395</v>
      </c>
      <c r="B510" s="147"/>
      <c r="C510" s="130">
        <f>+[1]COG!H43</f>
        <v>22101204.98</v>
      </c>
      <c r="D510" s="131"/>
      <c r="E510" s="7"/>
      <c r="F510" s="128"/>
      <c r="G510" s="35"/>
      <c r="H510"/>
      <c r="I510"/>
      <c r="J510"/>
      <c r="K510"/>
      <c r="L510"/>
      <c r="M510"/>
    </row>
    <row r="511" spans="1:13" ht="15">
      <c r="A511" s="147" t="s">
        <v>396</v>
      </c>
      <c r="B511" s="147"/>
      <c r="C511" s="132">
        <v>0</v>
      </c>
      <c r="D511" s="131"/>
      <c r="E511" s="7"/>
      <c r="F511" s="128"/>
      <c r="H511"/>
      <c r="I511"/>
      <c r="J511"/>
      <c r="K511"/>
      <c r="L511"/>
      <c r="M511"/>
    </row>
    <row r="512" spans="1:13" ht="15">
      <c r="A512" s="147" t="s">
        <v>397</v>
      </c>
      <c r="B512" s="147"/>
      <c r="C512" s="132">
        <v>0</v>
      </c>
      <c r="D512" s="131"/>
      <c r="E512" s="7"/>
      <c r="F512" s="115"/>
      <c r="H512"/>
      <c r="I512"/>
      <c r="J512"/>
      <c r="K512"/>
      <c r="L512"/>
      <c r="M512"/>
    </row>
    <row r="513" spans="1:13" ht="15">
      <c r="A513" s="147" t="s">
        <v>398</v>
      </c>
      <c r="B513" s="147"/>
      <c r="C513" s="132">
        <v>0</v>
      </c>
      <c r="D513" s="131"/>
      <c r="E513" s="7"/>
      <c r="F513" s="133"/>
      <c r="H513"/>
      <c r="I513"/>
      <c r="J513"/>
      <c r="K513"/>
      <c r="L513"/>
      <c r="M513"/>
    </row>
    <row r="514" spans="1:13" ht="12.75" customHeight="1">
      <c r="A514" s="147" t="s">
        <v>399</v>
      </c>
      <c r="B514" s="147"/>
      <c r="C514" s="132">
        <v>0</v>
      </c>
      <c r="D514" s="131"/>
      <c r="E514" s="7"/>
      <c r="F514" s="7"/>
    </row>
    <row r="515" spans="1:13">
      <c r="A515" s="147" t="s">
        <v>400</v>
      </c>
      <c r="B515" s="147"/>
      <c r="C515" s="132">
        <v>0</v>
      </c>
      <c r="D515" s="131"/>
      <c r="E515" s="7"/>
      <c r="F515" s="115">
        <f>+F499+F501+F502+F505+F510+F511+F513</f>
        <v>0</v>
      </c>
    </row>
    <row r="516" spans="1:13">
      <c r="A516" s="147" t="s">
        <v>401</v>
      </c>
      <c r="B516" s="147"/>
      <c r="C516" s="132">
        <v>0</v>
      </c>
      <c r="D516" s="131"/>
      <c r="E516" s="7"/>
      <c r="F516" s="7"/>
    </row>
    <row r="517" spans="1:13">
      <c r="A517" s="148" t="s">
        <v>402</v>
      </c>
      <c r="B517" s="149"/>
      <c r="C517" s="132"/>
      <c r="D517" s="131"/>
      <c r="E517" s="7"/>
      <c r="F517" s="7"/>
    </row>
    <row r="518" spans="1:13" ht="12.75" customHeight="1">
      <c r="A518" s="150"/>
      <c r="B518" s="150"/>
      <c r="C518" s="134"/>
      <c r="E518" s="7"/>
      <c r="F518" s="7"/>
    </row>
    <row r="519" spans="1:13">
      <c r="A519" s="152" t="s">
        <v>403</v>
      </c>
      <c r="B519" s="152"/>
      <c r="C519" s="135"/>
      <c r="D519" s="129">
        <f>SUM(C519:C526)</f>
        <v>183052.53999999998</v>
      </c>
      <c r="E519" s="7"/>
      <c r="F519" s="7"/>
    </row>
    <row r="520" spans="1:13">
      <c r="A520" s="147" t="s">
        <v>404</v>
      </c>
      <c r="B520" s="147"/>
      <c r="C520" s="132">
        <v>0</v>
      </c>
      <c r="D520" s="131"/>
      <c r="E520" s="7"/>
      <c r="F520" s="7"/>
    </row>
    <row r="521" spans="1:13" ht="12.75" customHeight="1">
      <c r="A521" s="147" t="s">
        <v>405</v>
      </c>
      <c r="B521" s="147"/>
      <c r="C521" s="132">
        <v>0</v>
      </c>
      <c r="D521" s="131"/>
      <c r="E521" s="7"/>
      <c r="F521" s="7"/>
    </row>
    <row r="522" spans="1:13">
      <c r="A522" s="147" t="s">
        <v>406</v>
      </c>
      <c r="B522" s="147"/>
      <c r="C522" s="132">
        <v>0</v>
      </c>
      <c r="D522" s="131"/>
      <c r="E522" s="7"/>
      <c r="F522" s="7"/>
    </row>
    <row r="523" spans="1:13">
      <c r="A523" s="147" t="s">
        <v>407</v>
      </c>
      <c r="B523" s="147"/>
      <c r="C523" s="132">
        <v>0</v>
      </c>
      <c r="D523" s="131"/>
      <c r="E523" s="7"/>
      <c r="F523" s="7"/>
    </row>
    <row r="524" spans="1:13">
      <c r="A524" s="147" t="s">
        <v>408</v>
      </c>
      <c r="B524" s="147"/>
      <c r="C524" s="132">
        <v>0</v>
      </c>
      <c r="D524" s="131"/>
      <c r="E524" s="7"/>
      <c r="F524" s="7"/>
    </row>
    <row r="525" spans="1:13">
      <c r="A525" s="147" t="s">
        <v>409</v>
      </c>
      <c r="B525" s="147"/>
      <c r="C525" s="132">
        <v>0</v>
      </c>
      <c r="D525" s="131"/>
      <c r="E525" s="7"/>
      <c r="F525" s="7"/>
    </row>
    <row r="526" spans="1:13">
      <c r="A526" s="148" t="s">
        <v>410</v>
      </c>
      <c r="B526" s="149"/>
      <c r="C526" s="130">
        <f>151923.18+31129.36</f>
        <v>183052.53999999998</v>
      </c>
      <c r="D526" s="131"/>
      <c r="E526" s="7"/>
      <c r="F526" s="7"/>
    </row>
    <row r="527" spans="1:13">
      <c r="A527" s="150"/>
      <c r="B527" s="150"/>
      <c r="E527" s="7"/>
      <c r="F527" s="7"/>
    </row>
    <row r="528" spans="1:13">
      <c r="A528" s="136" t="s">
        <v>411</v>
      </c>
      <c r="D528" s="126">
        <f>+D498-D500+D519</f>
        <v>612164051.06999993</v>
      </c>
      <c r="E528" s="115">
        <f>+[1]EA!I50-D528</f>
        <v>0</v>
      </c>
      <c r="G528" s="137"/>
    </row>
    <row r="529" spans="1:6">
      <c r="E529" s="138"/>
      <c r="F529" s="7"/>
    </row>
    <row r="530" spans="1:6">
      <c r="A530" s="151" t="s">
        <v>412</v>
      </c>
      <c r="B530" s="151"/>
      <c r="C530" s="151"/>
      <c r="D530" s="151"/>
      <c r="E530" s="151"/>
      <c r="F530" s="7"/>
    </row>
    <row r="531" spans="1:6" ht="21" customHeight="1">
      <c r="A531" s="139"/>
      <c r="B531" s="139"/>
      <c r="C531" s="139"/>
      <c r="D531" s="139"/>
      <c r="E531" s="139"/>
      <c r="F531" s="7"/>
    </row>
    <row r="532" spans="1:6">
      <c r="A532" s="139"/>
      <c r="B532" s="139"/>
      <c r="C532" s="139"/>
      <c r="D532" s="139"/>
      <c r="E532" s="139"/>
      <c r="F532" s="7"/>
    </row>
    <row r="533" spans="1:6">
      <c r="A533" s="60" t="s">
        <v>413</v>
      </c>
      <c r="B533" s="61" t="s">
        <v>46</v>
      </c>
      <c r="C533" s="89" t="s">
        <v>47</v>
      </c>
      <c r="D533" s="89" t="s">
        <v>48</v>
      </c>
      <c r="E533" s="7"/>
      <c r="F533" s="7"/>
    </row>
    <row r="534" spans="1:6">
      <c r="A534" s="20" t="s">
        <v>414</v>
      </c>
      <c r="B534" s="140">
        <v>31325</v>
      </c>
      <c r="C534" s="140">
        <v>31325</v>
      </c>
      <c r="D534" s="140">
        <v>0</v>
      </c>
      <c r="E534" s="7"/>
      <c r="F534" s="7"/>
    </row>
    <row r="535" spans="1:6">
      <c r="A535" s="23" t="s">
        <v>415</v>
      </c>
      <c r="B535" s="141">
        <v>10048.5</v>
      </c>
      <c r="C535" s="141">
        <v>10048.5</v>
      </c>
      <c r="D535" s="141">
        <v>0</v>
      </c>
      <c r="E535" s="7"/>
      <c r="F535" s="7"/>
    </row>
    <row r="536" spans="1:6">
      <c r="A536" s="23" t="s">
        <v>416</v>
      </c>
      <c r="B536" s="141">
        <v>10048.5</v>
      </c>
      <c r="C536" s="141">
        <v>10048.5</v>
      </c>
      <c r="D536" s="141">
        <v>0</v>
      </c>
      <c r="E536" s="7"/>
      <c r="F536" s="7"/>
    </row>
    <row r="537" spans="1:6">
      <c r="A537" s="23" t="s">
        <v>417</v>
      </c>
      <c r="B537" s="141">
        <v>10048.5</v>
      </c>
      <c r="C537" s="141">
        <v>10048.5</v>
      </c>
      <c r="D537" s="141">
        <v>0</v>
      </c>
      <c r="E537" s="7"/>
      <c r="F537" s="7"/>
    </row>
    <row r="538" spans="1:6">
      <c r="A538" s="23" t="s">
        <v>418</v>
      </c>
      <c r="B538" s="141">
        <v>10048.5</v>
      </c>
      <c r="C538" s="141">
        <v>10048.5</v>
      </c>
      <c r="D538" s="141">
        <v>0</v>
      </c>
      <c r="E538" s="7"/>
      <c r="F538" s="7"/>
    </row>
    <row r="539" spans="1:6">
      <c r="A539" s="23" t="s">
        <v>419</v>
      </c>
      <c r="B539" s="141">
        <v>28270.45</v>
      </c>
      <c r="C539" s="141">
        <v>28270.45</v>
      </c>
      <c r="D539" s="141">
        <v>0</v>
      </c>
      <c r="E539" s="7"/>
      <c r="F539" s="7"/>
    </row>
    <row r="540" spans="1:6">
      <c r="A540" s="23" t="s">
        <v>420</v>
      </c>
      <c r="B540" s="141">
        <v>10048.5</v>
      </c>
      <c r="C540" s="141">
        <v>10048.5</v>
      </c>
      <c r="D540" s="141">
        <v>0</v>
      </c>
      <c r="E540" s="7"/>
      <c r="F540" s="7"/>
    </row>
    <row r="541" spans="1:6">
      <c r="A541" s="23" t="s">
        <v>421</v>
      </c>
      <c r="B541" s="141">
        <v>12212.49</v>
      </c>
      <c r="C541" s="141">
        <v>12212.49</v>
      </c>
      <c r="D541" s="141">
        <v>0</v>
      </c>
      <c r="E541" s="7"/>
      <c r="F541" s="7"/>
    </row>
    <row r="542" spans="1:6">
      <c r="A542" s="23" t="s">
        <v>422</v>
      </c>
      <c r="B542" s="141">
        <v>10048.5</v>
      </c>
      <c r="C542" s="141">
        <v>10048.5</v>
      </c>
      <c r="D542" s="141">
        <v>0</v>
      </c>
      <c r="E542" s="7"/>
      <c r="F542" s="7"/>
    </row>
    <row r="543" spans="1:6">
      <c r="A543" s="23" t="s">
        <v>423</v>
      </c>
      <c r="B543" s="141">
        <v>67221.95</v>
      </c>
      <c r="C543" s="141">
        <v>67221.95</v>
      </c>
      <c r="D543" s="141">
        <v>0</v>
      </c>
      <c r="E543" s="7"/>
      <c r="F543" s="7"/>
    </row>
    <row r="544" spans="1:6">
      <c r="A544" s="23" t="s">
        <v>424</v>
      </c>
      <c r="B544" s="141">
        <v>12250</v>
      </c>
      <c r="C544" s="141">
        <v>12250</v>
      </c>
      <c r="D544" s="141">
        <v>0</v>
      </c>
      <c r="E544" s="7"/>
      <c r="F544" s="7"/>
    </row>
    <row r="545" spans="1:6">
      <c r="A545" s="23" t="s">
        <v>425</v>
      </c>
      <c r="B545" s="141">
        <v>10048.5</v>
      </c>
      <c r="C545" s="141">
        <v>10048.5</v>
      </c>
      <c r="D545" s="141">
        <v>0</v>
      </c>
      <c r="E545" s="7"/>
      <c r="F545" s="7"/>
    </row>
    <row r="546" spans="1:6">
      <c r="A546" s="23" t="s">
        <v>426</v>
      </c>
      <c r="B546" s="141">
        <v>10048.5</v>
      </c>
      <c r="C546" s="141">
        <v>10048.5</v>
      </c>
      <c r="D546" s="141">
        <v>0</v>
      </c>
      <c r="E546" s="7"/>
      <c r="F546" s="7"/>
    </row>
    <row r="547" spans="1:6">
      <c r="A547" s="23" t="s">
        <v>427</v>
      </c>
      <c r="B547" s="141">
        <v>39024.83</v>
      </c>
      <c r="C547" s="141">
        <v>39024.83</v>
      </c>
      <c r="D547" s="141">
        <v>0</v>
      </c>
      <c r="E547" s="7"/>
      <c r="F547" s="7"/>
    </row>
    <row r="548" spans="1:6">
      <c r="A548" s="23" t="s">
        <v>428</v>
      </c>
      <c r="B548" s="141">
        <v>8221.9500000000007</v>
      </c>
      <c r="C548" s="141">
        <v>8221.9500000000007</v>
      </c>
      <c r="D548" s="141">
        <v>0</v>
      </c>
      <c r="E548" s="7"/>
      <c r="F548" s="7"/>
    </row>
    <row r="549" spans="1:6">
      <c r="A549" s="23" t="s">
        <v>429</v>
      </c>
      <c r="B549" s="141">
        <v>209918.61</v>
      </c>
      <c r="C549" s="141">
        <v>209918.61</v>
      </c>
      <c r="D549" s="141">
        <v>0</v>
      </c>
      <c r="E549" s="7"/>
      <c r="F549" s="7"/>
    </row>
    <row r="550" spans="1:6">
      <c r="A550" s="23" t="s">
        <v>430</v>
      </c>
      <c r="B550" s="141">
        <v>69807.72</v>
      </c>
      <c r="C550" s="141">
        <v>69807.72</v>
      </c>
      <c r="D550" s="141">
        <v>0</v>
      </c>
      <c r="E550" s="7"/>
      <c r="F550" s="7"/>
    </row>
    <row r="551" spans="1:6">
      <c r="A551" s="23" t="s">
        <v>431</v>
      </c>
      <c r="B551" s="141">
        <v>18221.95</v>
      </c>
      <c r="C551" s="141">
        <v>18221.95</v>
      </c>
      <c r="D551" s="141">
        <v>0</v>
      </c>
      <c r="E551" s="7"/>
      <c r="F551" s="7"/>
    </row>
    <row r="552" spans="1:6">
      <c r="A552" s="23" t="s">
        <v>432</v>
      </c>
      <c r="B552" s="141">
        <v>10048.5</v>
      </c>
      <c r="C552" s="141">
        <v>10048.5</v>
      </c>
      <c r="D552" s="141">
        <v>0</v>
      </c>
      <c r="E552" s="7"/>
      <c r="F552" s="7"/>
    </row>
    <row r="553" spans="1:6">
      <c r="A553" s="23" t="s">
        <v>433</v>
      </c>
      <c r="B553" s="141">
        <v>18221.95</v>
      </c>
      <c r="C553" s="141">
        <v>18221.95</v>
      </c>
      <c r="D553" s="141">
        <v>0</v>
      </c>
      <c r="E553" s="7"/>
      <c r="F553" s="7"/>
    </row>
    <row r="554" spans="1:6">
      <c r="A554" s="23" t="s">
        <v>434</v>
      </c>
      <c r="B554" s="141">
        <v>18221.95</v>
      </c>
      <c r="C554" s="141">
        <v>18221.95</v>
      </c>
      <c r="D554" s="141">
        <v>0</v>
      </c>
      <c r="E554" s="7"/>
      <c r="F554" s="7"/>
    </row>
    <row r="555" spans="1:6">
      <c r="A555" s="23" t="s">
        <v>435</v>
      </c>
      <c r="B555" s="141">
        <v>27902.45</v>
      </c>
      <c r="C555" s="141">
        <v>27902.45</v>
      </c>
      <c r="D555" s="141">
        <v>0</v>
      </c>
      <c r="E555" s="7"/>
      <c r="F555" s="7"/>
    </row>
    <row r="556" spans="1:6">
      <c r="A556" s="23" t="s">
        <v>436</v>
      </c>
      <c r="B556" s="141">
        <v>28270.45</v>
      </c>
      <c r="C556" s="141">
        <v>28270.45</v>
      </c>
      <c r="D556" s="141">
        <v>0</v>
      </c>
      <c r="E556" s="7"/>
      <c r="F556" s="7"/>
    </row>
    <row r="557" spans="1:6">
      <c r="A557" s="23" t="s">
        <v>437</v>
      </c>
      <c r="B557" s="141">
        <v>22473.65</v>
      </c>
      <c r="C557" s="141">
        <v>22473.65</v>
      </c>
      <c r="D557" s="141">
        <v>0</v>
      </c>
      <c r="E557" s="7"/>
      <c r="F557" s="7"/>
    </row>
    <row r="558" spans="1:6">
      <c r="A558" s="23" t="s">
        <v>438</v>
      </c>
      <c r="B558" s="141">
        <v>10048.5</v>
      </c>
      <c r="C558" s="141">
        <v>10048.5</v>
      </c>
      <c r="D558" s="141">
        <v>0</v>
      </c>
      <c r="E558" s="7"/>
      <c r="F558" s="7"/>
    </row>
    <row r="559" spans="1:6">
      <c r="A559" s="23" t="s">
        <v>439</v>
      </c>
      <c r="B559" s="141">
        <v>21975.29</v>
      </c>
      <c r="C559" s="141">
        <v>21975.29</v>
      </c>
      <c r="D559" s="141">
        <v>0</v>
      </c>
      <c r="E559" s="7"/>
      <c r="F559" s="7"/>
    </row>
    <row r="560" spans="1:6">
      <c r="A560" s="23" t="s">
        <v>440</v>
      </c>
      <c r="B560" s="141">
        <v>10048.5</v>
      </c>
      <c r="C560" s="141">
        <v>10048.5</v>
      </c>
      <c r="D560" s="141">
        <v>0</v>
      </c>
      <c r="E560" s="7"/>
      <c r="F560" s="7"/>
    </row>
    <row r="561" spans="1:6">
      <c r="A561" s="23" t="s">
        <v>441</v>
      </c>
      <c r="B561" s="141">
        <v>18221.95</v>
      </c>
      <c r="C561" s="141">
        <v>18221.95</v>
      </c>
      <c r="D561" s="141">
        <v>0</v>
      </c>
      <c r="E561" s="7"/>
      <c r="F561" s="7"/>
    </row>
    <row r="562" spans="1:6">
      <c r="A562" s="23" t="s">
        <v>442</v>
      </c>
      <c r="B562" s="141">
        <v>34333.040000000001</v>
      </c>
      <c r="C562" s="141">
        <v>34333.040000000001</v>
      </c>
      <c r="D562" s="141">
        <v>0</v>
      </c>
      <c r="E562" s="7"/>
      <c r="F562" s="7"/>
    </row>
    <row r="563" spans="1:6">
      <c r="A563" s="23" t="s">
        <v>443</v>
      </c>
      <c r="B563" s="141">
        <v>11500</v>
      </c>
      <c r="C563" s="141">
        <v>11500</v>
      </c>
      <c r="D563" s="141">
        <v>0</v>
      </c>
      <c r="E563" s="7"/>
      <c r="F563" s="7"/>
    </row>
    <row r="564" spans="1:6">
      <c r="A564" s="23" t="s">
        <v>444</v>
      </c>
      <c r="B564" s="141">
        <v>18221.95</v>
      </c>
      <c r="C564" s="141">
        <v>18221.95</v>
      </c>
      <c r="D564" s="141">
        <v>0</v>
      </c>
      <c r="E564" s="7"/>
      <c r="F564" s="7"/>
    </row>
    <row r="565" spans="1:6">
      <c r="A565" s="23" t="s">
        <v>445</v>
      </c>
      <c r="B565" s="141">
        <v>18221.95</v>
      </c>
      <c r="C565" s="141">
        <v>18221.95</v>
      </c>
      <c r="D565" s="141">
        <v>0</v>
      </c>
      <c r="E565" s="7"/>
      <c r="F565" s="7"/>
    </row>
    <row r="566" spans="1:6">
      <c r="A566" s="23" t="s">
        <v>446</v>
      </c>
      <c r="B566" s="141">
        <v>20097</v>
      </c>
      <c r="C566" s="141">
        <v>20097</v>
      </c>
      <c r="D566" s="141">
        <v>0</v>
      </c>
      <c r="E566" s="7"/>
      <c r="F566" s="7"/>
    </row>
    <row r="567" spans="1:6">
      <c r="A567" s="23" t="s">
        <v>447</v>
      </c>
      <c r="B567" s="141">
        <v>10048.5</v>
      </c>
      <c r="C567" s="141">
        <v>10048.5</v>
      </c>
      <c r="D567" s="141">
        <v>0</v>
      </c>
      <c r="E567" s="7"/>
      <c r="F567" s="7"/>
    </row>
    <row r="568" spans="1:6">
      <c r="A568" s="23" t="s">
        <v>448</v>
      </c>
      <c r="B568" s="141">
        <v>11500.35</v>
      </c>
      <c r="C568" s="141">
        <v>11500.35</v>
      </c>
      <c r="D568" s="141">
        <v>0</v>
      </c>
      <c r="E568" s="7"/>
      <c r="F568" s="7"/>
    </row>
    <row r="569" spans="1:6">
      <c r="A569" s="23" t="s">
        <v>449</v>
      </c>
      <c r="B569" s="141">
        <v>27252.75</v>
      </c>
      <c r="C569" s="141">
        <v>30603.279999999999</v>
      </c>
      <c r="D569" s="141">
        <v>3350.53</v>
      </c>
      <c r="E569" s="7"/>
      <c r="F569" s="7"/>
    </row>
    <row r="570" spans="1:6">
      <c r="A570" s="23" t="s">
        <v>450</v>
      </c>
      <c r="B570" s="141">
        <v>-31325</v>
      </c>
      <c r="C570" s="141">
        <v>-31325</v>
      </c>
      <c r="D570" s="141">
        <v>0</v>
      </c>
      <c r="E570" s="7"/>
      <c r="F570" s="7"/>
    </row>
    <row r="571" spans="1:6">
      <c r="A571" s="23" t="s">
        <v>451</v>
      </c>
      <c r="B571" s="141">
        <v>-10048.5</v>
      </c>
      <c r="C571" s="141">
        <v>-10048.5</v>
      </c>
      <c r="D571" s="141">
        <v>0</v>
      </c>
      <c r="E571" s="7"/>
      <c r="F571" s="7"/>
    </row>
    <row r="572" spans="1:6">
      <c r="A572" s="23" t="s">
        <v>452</v>
      </c>
      <c r="B572" s="141">
        <v>-10048.5</v>
      </c>
      <c r="C572" s="141">
        <v>-10048.5</v>
      </c>
      <c r="D572" s="141">
        <v>0</v>
      </c>
      <c r="E572" s="7"/>
      <c r="F572" s="7"/>
    </row>
    <row r="573" spans="1:6">
      <c r="A573" s="23" t="s">
        <v>453</v>
      </c>
      <c r="B573" s="141">
        <v>-10048.5</v>
      </c>
      <c r="C573" s="141">
        <v>-10048.5</v>
      </c>
      <c r="D573" s="141">
        <v>0</v>
      </c>
      <c r="E573" s="7"/>
      <c r="F573" s="7"/>
    </row>
    <row r="574" spans="1:6">
      <c r="A574" s="23" t="s">
        <v>454</v>
      </c>
      <c r="B574" s="141">
        <v>-10048.5</v>
      </c>
      <c r="C574" s="141">
        <v>-10048.5</v>
      </c>
      <c r="D574" s="141">
        <v>0</v>
      </c>
      <c r="E574" s="7"/>
      <c r="F574" s="7"/>
    </row>
    <row r="575" spans="1:6">
      <c r="A575" s="23" t="s">
        <v>455</v>
      </c>
      <c r="B575" s="141">
        <v>-28270.45</v>
      </c>
      <c r="C575" s="141">
        <v>-28270.45</v>
      </c>
      <c r="D575" s="141">
        <v>0</v>
      </c>
      <c r="E575" s="7"/>
      <c r="F575" s="7"/>
    </row>
    <row r="576" spans="1:6">
      <c r="A576" s="23" t="s">
        <v>456</v>
      </c>
      <c r="B576" s="141">
        <v>-10048.5</v>
      </c>
      <c r="C576" s="141">
        <v>-10048.5</v>
      </c>
      <c r="D576" s="141">
        <v>0</v>
      </c>
      <c r="E576" s="7"/>
      <c r="F576" s="7"/>
    </row>
    <row r="577" spans="1:6">
      <c r="A577" s="23" t="s">
        <v>457</v>
      </c>
      <c r="B577" s="141">
        <v>-12212.49</v>
      </c>
      <c r="C577" s="141">
        <v>-12212.49</v>
      </c>
      <c r="D577" s="141">
        <v>0</v>
      </c>
      <c r="E577" s="7"/>
      <c r="F577" s="7"/>
    </row>
    <row r="578" spans="1:6">
      <c r="A578" s="23" t="s">
        <v>458</v>
      </c>
      <c r="B578" s="141">
        <v>-10048.5</v>
      </c>
      <c r="C578" s="141">
        <v>-10048.5</v>
      </c>
      <c r="D578" s="141">
        <v>0</v>
      </c>
      <c r="E578" s="7"/>
      <c r="F578" s="7"/>
    </row>
    <row r="579" spans="1:6">
      <c r="A579" s="23" t="s">
        <v>459</v>
      </c>
      <c r="B579" s="141">
        <v>-67221.95</v>
      </c>
      <c r="C579" s="141">
        <v>-67221.95</v>
      </c>
      <c r="D579" s="141">
        <v>0</v>
      </c>
      <c r="E579" s="7"/>
      <c r="F579" s="7"/>
    </row>
    <row r="580" spans="1:6">
      <c r="A580" s="23" t="s">
        <v>460</v>
      </c>
      <c r="B580" s="141">
        <v>-12250</v>
      </c>
      <c r="C580" s="141">
        <v>-12250</v>
      </c>
      <c r="D580" s="141">
        <v>0</v>
      </c>
      <c r="E580" s="7"/>
      <c r="F580" s="7"/>
    </row>
    <row r="581" spans="1:6">
      <c r="A581" s="23" t="s">
        <v>461</v>
      </c>
      <c r="B581" s="141">
        <v>-10048.5</v>
      </c>
      <c r="C581" s="141">
        <v>-10048.5</v>
      </c>
      <c r="D581" s="141">
        <v>0</v>
      </c>
      <c r="E581" s="7"/>
      <c r="F581" s="7"/>
    </row>
    <row r="582" spans="1:6">
      <c r="A582" s="23" t="s">
        <v>462</v>
      </c>
      <c r="B582" s="141">
        <v>-10048.5</v>
      </c>
      <c r="C582" s="141">
        <v>-10048.5</v>
      </c>
      <c r="D582" s="141">
        <v>0</v>
      </c>
      <c r="E582" s="7"/>
      <c r="F582" s="7"/>
    </row>
    <row r="583" spans="1:6">
      <c r="A583" s="23" t="s">
        <v>463</v>
      </c>
      <c r="B583" s="141">
        <v>-39024.83</v>
      </c>
      <c r="C583" s="141">
        <v>-39024.83</v>
      </c>
      <c r="D583" s="141">
        <v>0</v>
      </c>
      <c r="E583" s="7"/>
      <c r="F583" s="7"/>
    </row>
    <row r="584" spans="1:6">
      <c r="A584" s="23" t="s">
        <v>464</v>
      </c>
      <c r="B584" s="141">
        <v>-8221.9500000000007</v>
      </c>
      <c r="C584" s="141">
        <v>-8221.9500000000007</v>
      </c>
      <c r="D584" s="141">
        <v>0</v>
      </c>
      <c r="E584" s="7"/>
      <c r="F584" s="7"/>
    </row>
    <row r="585" spans="1:6">
      <c r="A585" s="23" t="s">
        <v>465</v>
      </c>
      <c r="B585" s="141">
        <v>-209918.61</v>
      </c>
      <c r="C585" s="141">
        <v>-209918.61</v>
      </c>
      <c r="D585" s="141">
        <v>0</v>
      </c>
      <c r="E585" s="7"/>
      <c r="F585" s="7"/>
    </row>
    <row r="586" spans="1:6">
      <c r="A586" s="23" t="s">
        <v>466</v>
      </c>
      <c r="B586" s="141">
        <v>-69807.72</v>
      </c>
      <c r="C586" s="141">
        <v>-69807.72</v>
      </c>
      <c r="D586" s="141">
        <v>0</v>
      </c>
      <c r="E586" s="7"/>
      <c r="F586" s="7"/>
    </row>
    <row r="587" spans="1:6">
      <c r="A587" s="23" t="s">
        <v>467</v>
      </c>
      <c r="B587" s="141">
        <v>-18221.95</v>
      </c>
      <c r="C587" s="141">
        <v>-18221.95</v>
      </c>
      <c r="D587" s="141">
        <v>0</v>
      </c>
      <c r="E587" s="7"/>
      <c r="F587" s="7"/>
    </row>
    <row r="588" spans="1:6">
      <c r="A588" s="23" t="s">
        <v>468</v>
      </c>
      <c r="B588" s="141">
        <v>-10048.5</v>
      </c>
      <c r="C588" s="141">
        <v>-10048.5</v>
      </c>
      <c r="D588" s="141">
        <v>0</v>
      </c>
      <c r="E588" s="7"/>
      <c r="F588" s="7"/>
    </row>
    <row r="589" spans="1:6">
      <c r="A589" s="23" t="s">
        <v>469</v>
      </c>
      <c r="B589" s="141">
        <v>-18221.95</v>
      </c>
      <c r="C589" s="141">
        <v>-18221.95</v>
      </c>
      <c r="D589" s="141">
        <v>0</v>
      </c>
      <c r="E589" s="7"/>
      <c r="F589" s="7"/>
    </row>
    <row r="590" spans="1:6">
      <c r="A590" s="23" t="s">
        <v>470</v>
      </c>
      <c r="B590" s="141">
        <v>-18221.95</v>
      </c>
      <c r="C590" s="141">
        <v>-18221.95</v>
      </c>
      <c r="D590" s="141">
        <v>0</v>
      </c>
      <c r="E590" s="7"/>
      <c r="F590" s="7"/>
    </row>
    <row r="591" spans="1:6">
      <c r="A591" s="23" t="s">
        <v>471</v>
      </c>
      <c r="B591" s="141">
        <v>-27902.45</v>
      </c>
      <c r="C591" s="141">
        <v>-27902.45</v>
      </c>
      <c r="D591" s="141">
        <v>0</v>
      </c>
      <c r="E591" s="7"/>
      <c r="F591" s="7"/>
    </row>
    <row r="592" spans="1:6">
      <c r="A592" s="23" t="s">
        <v>472</v>
      </c>
      <c r="B592" s="141">
        <v>-28270.45</v>
      </c>
      <c r="C592" s="141">
        <v>-28270.45</v>
      </c>
      <c r="D592" s="141">
        <v>0</v>
      </c>
      <c r="E592" s="7"/>
      <c r="F592" s="7"/>
    </row>
    <row r="593" spans="1:6">
      <c r="A593" s="23" t="s">
        <v>473</v>
      </c>
      <c r="B593" s="141">
        <v>-22473.65</v>
      </c>
      <c r="C593" s="141">
        <v>-22473.65</v>
      </c>
      <c r="D593" s="141">
        <v>0</v>
      </c>
      <c r="E593" s="7"/>
      <c r="F593" s="7"/>
    </row>
    <row r="594" spans="1:6">
      <c r="A594" s="23" t="s">
        <v>474</v>
      </c>
      <c r="B594" s="141">
        <v>-10048.5</v>
      </c>
      <c r="C594" s="141">
        <v>-10048.5</v>
      </c>
      <c r="D594" s="141">
        <v>0</v>
      </c>
      <c r="E594" s="7"/>
      <c r="F594" s="7"/>
    </row>
    <row r="595" spans="1:6">
      <c r="A595" s="23" t="s">
        <v>475</v>
      </c>
      <c r="B595" s="141">
        <v>-21975.29</v>
      </c>
      <c r="C595" s="141">
        <v>-21975.29</v>
      </c>
      <c r="D595" s="141">
        <v>0</v>
      </c>
      <c r="E595" s="7"/>
      <c r="F595" s="7"/>
    </row>
    <row r="596" spans="1:6">
      <c r="A596" s="23" t="s">
        <v>476</v>
      </c>
      <c r="B596" s="141">
        <v>-10048.5</v>
      </c>
      <c r="C596" s="141">
        <v>-10048.5</v>
      </c>
      <c r="D596" s="141">
        <v>0</v>
      </c>
      <c r="E596" s="7"/>
      <c r="F596" s="7"/>
    </row>
    <row r="597" spans="1:6">
      <c r="A597" s="23" t="s">
        <v>477</v>
      </c>
      <c r="B597" s="141">
        <v>-18221.95</v>
      </c>
      <c r="C597" s="141">
        <v>-18221.95</v>
      </c>
      <c r="D597" s="141">
        <v>0</v>
      </c>
      <c r="E597" s="7"/>
      <c r="F597" s="7"/>
    </row>
    <row r="598" spans="1:6">
      <c r="A598" s="23" t="s">
        <v>478</v>
      </c>
      <c r="B598" s="141">
        <v>-34333.040000000001</v>
      </c>
      <c r="C598" s="141">
        <v>-34333.040000000001</v>
      </c>
      <c r="D598" s="141">
        <v>0</v>
      </c>
      <c r="E598" s="7"/>
      <c r="F598" s="7"/>
    </row>
    <row r="599" spans="1:6">
      <c r="A599" s="23" t="s">
        <v>479</v>
      </c>
      <c r="B599" s="141">
        <v>-11500</v>
      </c>
      <c r="C599" s="141">
        <v>-11500</v>
      </c>
      <c r="D599" s="141">
        <v>0</v>
      </c>
      <c r="E599" s="7"/>
      <c r="F599" s="7"/>
    </row>
    <row r="600" spans="1:6">
      <c r="A600" s="23" t="s">
        <v>480</v>
      </c>
      <c r="B600" s="141">
        <v>-18221.95</v>
      </c>
      <c r="C600" s="141">
        <v>-18221.95</v>
      </c>
      <c r="D600" s="141">
        <v>0</v>
      </c>
      <c r="E600" s="7"/>
      <c r="F600" s="7"/>
    </row>
    <row r="601" spans="1:6">
      <c r="A601" s="23" t="s">
        <v>481</v>
      </c>
      <c r="B601" s="141">
        <v>-18221.95</v>
      </c>
      <c r="C601" s="141">
        <v>-18221.95</v>
      </c>
      <c r="D601" s="141">
        <v>0</v>
      </c>
      <c r="E601" s="7"/>
      <c r="F601" s="7"/>
    </row>
    <row r="602" spans="1:6">
      <c r="A602" s="23" t="s">
        <v>482</v>
      </c>
      <c r="B602" s="141">
        <v>-20097</v>
      </c>
      <c r="C602" s="141">
        <v>-20097</v>
      </c>
      <c r="D602" s="141">
        <v>0</v>
      </c>
      <c r="E602" s="7"/>
      <c r="F602" s="7"/>
    </row>
    <row r="603" spans="1:6">
      <c r="A603" s="23" t="s">
        <v>483</v>
      </c>
      <c r="B603" s="141">
        <v>-10048.5</v>
      </c>
      <c r="C603" s="141">
        <v>-10048.5</v>
      </c>
      <c r="D603" s="141">
        <v>0</v>
      </c>
      <c r="E603" s="7"/>
      <c r="F603" s="7"/>
    </row>
    <row r="604" spans="1:6">
      <c r="A604" s="23" t="s">
        <v>484</v>
      </c>
      <c r="B604" s="141">
        <v>-11500.35</v>
      </c>
      <c r="C604" s="141">
        <v>-11500.35</v>
      </c>
      <c r="D604" s="141">
        <v>0</v>
      </c>
      <c r="E604" s="7"/>
      <c r="F604" s="7"/>
    </row>
    <row r="605" spans="1:6" ht="21" customHeight="1">
      <c r="A605" s="23" t="s">
        <v>485</v>
      </c>
      <c r="B605" s="141">
        <v>-27252.75</v>
      </c>
      <c r="C605" s="141">
        <v>-30603.279999999999</v>
      </c>
      <c r="D605" s="141">
        <v>-3350.53</v>
      </c>
      <c r="E605" s="7"/>
      <c r="F605" s="7"/>
    </row>
    <row r="606" spans="1:6">
      <c r="A606" s="26" t="s">
        <v>486</v>
      </c>
      <c r="B606" s="142">
        <v>0</v>
      </c>
      <c r="C606" s="143">
        <v>0</v>
      </c>
      <c r="D606" s="143">
        <v>0</v>
      </c>
      <c r="E606" s="7"/>
      <c r="F606" s="7"/>
    </row>
    <row r="607" spans="1:6" ht="12" customHeight="1">
      <c r="B607" s="144">
        <f>SUM(B534:B606)</f>
        <v>-1.3824319466948509E-10</v>
      </c>
      <c r="C607" s="144">
        <f>SUM(C534:C606)</f>
        <v>-1.0913936421275139E-10</v>
      </c>
      <c r="D607" s="144">
        <f>SUM(D534:D606)</f>
        <v>0</v>
      </c>
      <c r="E607" s="7"/>
      <c r="F607" s="7"/>
    </row>
    <row r="608" spans="1:6">
      <c r="E608" s="7"/>
      <c r="F608" s="7"/>
    </row>
    <row r="609" spans="1:6">
      <c r="E609" s="7"/>
      <c r="F609" s="7"/>
    </row>
    <row r="610" spans="1:6">
      <c r="A610" s="2" t="s">
        <v>487</v>
      </c>
      <c r="B610" s="114"/>
      <c r="C610" s="114"/>
      <c r="D610" s="114"/>
    </row>
    <row r="611" spans="1:6">
      <c r="B611" s="114"/>
      <c r="C611" s="114"/>
      <c r="D611" s="114"/>
    </row>
    <row r="612" spans="1:6">
      <c r="B612" s="114"/>
      <c r="C612" s="114"/>
      <c r="D612" s="114"/>
    </row>
    <row r="613" spans="1:6">
      <c r="F613" s="7"/>
    </row>
    <row r="614" spans="1:6">
      <c r="A614" s="145"/>
      <c r="B614" s="114"/>
      <c r="C614" s="146"/>
      <c r="D614" s="146"/>
      <c r="E614" s="145"/>
      <c r="F614" s="145"/>
    </row>
    <row r="615" spans="1:6">
      <c r="A615" s="114"/>
      <c r="B615" s="114"/>
      <c r="C615" s="114"/>
      <c r="D615" s="114"/>
      <c r="E615" s="114"/>
      <c r="F615" s="114"/>
    </row>
    <row r="616" spans="1:6">
      <c r="A616" s="114"/>
      <c r="B616" s="114"/>
      <c r="C616" s="114"/>
      <c r="D616" s="114"/>
      <c r="E616" s="114"/>
      <c r="F616" s="114"/>
    </row>
    <row r="618" spans="1:6" ht="12.75" customHeight="1"/>
    <row r="621" spans="1:6" ht="12.75" customHeight="1"/>
  </sheetData>
  <mergeCells count="66">
    <mergeCell ref="C72:D72"/>
    <mergeCell ref="A1:E1"/>
    <mergeCell ref="A2:F2"/>
    <mergeCell ref="A3:F3"/>
    <mergeCell ref="B4:F5"/>
    <mergeCell ref="A8:E8"/>
    <mergeCell ref="A478:B478"/>
    <mergeCell ref="C208:D208"/>
    <mergeCell ref="C215:D215"/>
    <mergeCell ref="C222:D222"/>
    <mergeCell ref="C228:D228"/>
    <mergeCell ref="C258:D258"/>
    <mergeCell ref="C266:D266"/>
    <mergeCell ref="A472:D472"/>
    <mergeCell ref="A474:D474"/>
    <mergeCell ref="A475:D475"/>
    <mergeCell ref="A476:D476"/>
    <mergeCell ref="A477:B477"/>
    <mergeCell ref="A490:B490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504:B504"/>
    <mergeCell ref="A491:B491"/>
    <mergeCell ref="A492:B492"/>
    <mergeCell ref="A495:D495"/>
    <mergeCell ref="A496:D496"/>
    <mergeCell ref="A497:D497"/>
    <mergeCell ref="A498:B498"/>
    <mergeCell ref="A499:B499"/>
    <mergeCell ref="A500:B500"/>
    <mergeCell ref="A501:B501"/>
    <mergeCell ref="A502:B502"/>
    <mergeCell ref="A503:B503"/>
    <mergeCell ref="A516:B516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30:E530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B155 B204 B211 B218"/>
    <dataValidation allowBlank="1" showInputMessage="1" showErrorMessage="1" prompt="Corresponde al número de la cuenta de acuerdo al Plan de Cuentas emitido por el CONAC (DOF 22/11/2010)." sqref="A155"/>
    <dataValidation allowBlank="1" showInputMessage="1" showErrorMessage="1" prompt="Características cualitativas significativas que les impacten financieramente." sqref="C155:D155 D204 D211 D218"/>
    <dataValidation allowBlank="1" showInputMessage="1" showErrorMessage="1" prompt="Especificar origen de dicho recurso: Federal, Estatal, Municipal, Particulares." sqref="C204 C211 C218"/>
  </dataValidations>
  <printOptions verticalCentered="1"/>
  <pageMargins left="0.39370078740157483" right="0" top="0.43307086614173229" bottom="0.70866141732283472" header="0.39370078740157483" footer="0"/>
  <pageSetup scale="46" fitToHeight="10" orientation="landscape" r:id="rId1"/>
  <headerFooter>
    <oddFooter>&amp;R&amp;P</oddFooter>
  </headerFooter>
  <rowBreaks count="8" manualBreakCount="8">
    <brk id="57" max="5" man="1"/>
    <brk id="137" max="5" man="1"/>
    <brk id="203" max="5" man="1"/>
    <brk id="229" max="5" man="1"/>
    <brk id="372" max="5" man="1"/>
    <brk id="416" max="5" man="1"/>
    <brk id="467" max="5" man="1"/>
    <brk id="52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ESPINOZA CUELLAR BERTHA</cp:lastModifiedBy>
  <dcterms:created xsi:type="dcterms:W3CDTF">2016-02-02T22:57:46Z</dcterms:created>
  <dcterms:modified xsi:type="dcterms:W3CDTF">2018-02-20T23:33:27Z</dcterms:modified>
</cp:coreProperties>
</file>