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7\T CONTABLE\"/>
    </mc:Choice>
  </mc:AlternateContent>
  <bookViews>
    <workbookView xWindow="0" yWindow="0" windowWidth="19515" windowHeight="9285"/>
  </bookViews>
  <sheets>
    <sheet name="NOTAS (2)" sheetId="1" r:id="rId1"/>
  </sheets>
  <externalReferences>
    <externalReference r:id="rId2"/>
  </externalReferences>
  <definedNames>
    <definedName name="_xlnm.Print_Area" localSheetId="0">'NOTAS (2)'!$A$1:$L$548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4" i="1" l="1"/>
  <c r="E515" i="1"/>
  <c r="E496" i="1"/>
  <c r="E524" i="1" s="1"/>
  <c r="G524" i="1" s="1"/>
  <c r="F488" i="1"/>
  <c r="E488" i="1"/>
  <c r="G488" i="1" s="1"/>
  <c r="E482" i="1"/>
  <c r="C462" i="1"/>
  <c r="E435" i="1"/>
  <c r="D435" i="1"/>
  <c r="C435" i="1"/>
  <c r="D400" i="1"/>
  <c r="C400" i="1"/>
  <c r="D377" i="1"/>
  <c r="C377" i="1"/>
  <c r="D350" i="1"/>
  <c r="C350" i="1"/>
  <c r="C277" i="1"/>
  <c r="C270" i="1"/>
  <c r="C243" i="1"/>
  <c r="C236" i="1"/>
  <c r="C229" i="1"/>
  <c r="C222" i="1"/>
  <c r="F214" i="1"/>
  <c r="E214" i="1"/>
  <c r="D214" i="1"/>
  <c r="C214" i="1"/>
  <c r="C181" i="1"/>
  <c r="C172" i="1"/>
  <c r="E165" i="1"/>
  <c r="D165" i="1"/>
  <c r="C165" i="1"/>
  <c r="E155" i="1"/>
  <c r="D155" i="1"/>
  <c r="C155" i="1"/>
  <c r="C83" i="1"/>
  <c r="C76" i="1"/>
  <c r="C65" i="1"/>
  <c r="F54" i="1"/>
  <c r="E54" i="1"/>
  <c r="C54" i="1"/>
  <c r="D52" i="1"/>
  <c r="D50" i="1"/>
  <c r="D48" i="1"/>
  <c r="D46" i="1"/>
  <c r="D45" i="1"/>
  <c r="D44" i="1"/>
  <c r="D43" i="1"/>
  <c r="D54" i="1" s="1"/>
  <c r="E38" i="1"/>
  <c r="D38" i="1"/>
  <c r="C38" i="1"/>
  <c r="E26" i="1"/>
  <c r="C26" i="1"/>
  <c r="H5" i="1"/>
</calcChain>
</file>

<file path=xl/sharedStrings.xml><?xml version="1.0" encoding="utf-8"?>
<sst xmlns="http://schemas.openxmlformats.org/spreadsheetml/2006/main" count="522" uniqueCount="398">
  <si>
    <t xml:space="preserve">NOTAS A LOS ESTADOS FINANCIEROS </t>
  </si>
  <si>
    <t xml:space="preserve">Al  31  de Marzo del 2017 </t>
  </si>
  <si>
    <t>Ente Público: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</si>
  <si>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</si>
  <si>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</si>
  <si>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</si>
  <si>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</si>
  <si>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</si>
  <si>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</si>
  <si>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</si>
  <si>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</si>
  <si>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</si>
  <si>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</si>
  <si>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1121102002  INV BANCOMER INF. 1351</t>
  </si>
  <si>
    <t>PAGARE</t>
  </si>
  <si>
    <t>1121109001  IXE CASA BOLSA 589531</t>
  </si>
  <si>
    <t>CERTIFICADO BURSATIL</t>
  </si>
  <si>
    <t>1211 INVERSIONES A LP</t>
  </si>
  <si>
    <t>1211109001  LP IXE CASA DE BOLSA 589531</t>
  </si>
  <si>
    <t>* DERECHOSA RECIBIR EFECTIVO Y EQUIVALENTES Y BIENES O SERVICIOS A RECIBIR</t>
  </si>
  <si>
    <t>ESF-02 INGRESOS P/RECUPERAR</t>
  </si>
  <si>
    <t>2016</t>
  </si>
  <si>
    <t>2015</t>
  </si>
  <si>
    <t>1122 CUENTAS POR COBRAR CP</t>
  </si>
  <si>
    <t>1122602001  CUENTAS POR COBRAR A ENTIDADES FED Y MPIOS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</si>
  <si>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</si>
  <si>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</si>
  <si>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</si>
  <si>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</si>
  <si>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</si>
  <si>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</si>
  <si>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</si>
  <si>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1123102001 FUNCIONARIOS Y EMPLEADOS</t>
  </si>
  <si>
    <t>1123103301 SUBSIDIO AL EMPLEO</t>
  </si>
  <si>
    <t>1123106001 OTROS DEUDORES DIVERSOS</t>
  </si>
  <si>
    <t>1125 DEUDORES POR ANTICIPOS</t>
  </si>
  <si>
    <t>1125102001 FONDO FIJO</t>
  </si>
  <si>
    <t>1131 ANTICIPO A PROVEEDORES</t>
  </si>
  <si>
    <t>1131001001 ANTICIPO A PROVEEDORES</t>
  </si>
  <si>
    <t>1134 ANTICIPO A CONTRATISTAS</t>
  </si>
  <si>
    <t>1134201002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</si>
  <si>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</si>
  <si>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</si>
  <si>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</si>
  <si>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</si>
  <si>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NO APLICA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</si>
  <si>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</si>
  <si>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</si>
  <si>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</si>
  <si>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</si>
  <si>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</si>
  <si>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</si>
  <si>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</si>
  <si>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</si>
  <si>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</si>
  <si>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</si>
  <si>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</si>
  <si>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</si>
  <si>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</si>
  <si>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</si>
  <si>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</si>
  <si>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</si>
  <si>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</si>
  <si>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1231581001 TERRENOS A VALOR HISTORICO</t>
  </si>
  <si>
    <t>1233058300 EDIFICIOS NO HABITACIONALES</t>
  </si>
  <si>
    <t>1233583001 EDIFICIOS A VALOR HISTORICO</t>
  </si>
  <si>
    <t>1236200001 CONSTRUCCIONES EN PROCESO EN BIENES PROPIOS 10</t>
  </si>
  <si>
    <t>1236262200 Edificación no habitacional</t>
  </si>
  <si>
    <t>1240 BIENES MUEBLES</t>
  </si>
  <si>
    <t>1241151100  MUEBLES DE OFICINA Y ESTANTERÍA 2011</t>
  </si>
  <si>
    <t>1241151101  MUEBLES DE OFICINA Y ESTANTERÍA 2010</t>
  </si>
  <si>
    <t>1241251200  MUEBLES, EXCEPTO DE OFICINA Y ESTANTERÍA 2011</t>
  </si>
  <si>
    <t>1241351500  EQ. DE CÓMP. Y DE TECNOLOGÍAS DE LA INFORMACI 2011</t>
  </si>
  <si>
    <t>1241351501  EQ. DE CÓMP. Y DE TECNOLOGÍAS DE LA INFORMACI 2010</t>
  </si>
  <si>
    <t>1241951900  OTROS MOBILIARIOS Y EQUIPOS DE ADMINISTRACIÓN 2011</t>
  </si>
  <si>
    <t>1241951901  OTROS MOBILIARIOS Y EQUIPOS DE ADMINISTRACIÓN 2010</t>
  </si>
  <si>
    <t>1242152100  EQUIPO Y APARATOS AUDIOVISUALES 2011</t>
  </si>
  <si>
    <t>1242252200  APARATOS DEPORTIVOS 2011</t>
  </si>
  <si>
    <t>1242352300  CÁMARAS FOTOGRÁFICAS Y DE VIDEO 2011</t>
  </si>
  <si>
    <t>1242952900  OTRO MOB. Y EQUIPO EDUCACIONAL Y RECREATIVO 2011</t>
  </si>
  <si>
    <t>1242952901  OTRO MOB. Y EQUIPO EDUCACIONAL Y RECREATIVO 2010</t>
  </si>
  <si>
    <t>1243153100  EQUIPO MÉDICO Y DE LABORATORIO 2011</t>
  </si>
  <si>
    <t>1243153101  EQUIPO MÉDICO Y DE LABORATORIO 2010</t>
  </si>
  <si>
    <t>1243253200  INSTRUMENTAL MÉDICO Y DE LABORATORIO 2011</t>
  </si>
  <si>
    <t>1243253201  INSTRUMENTAL MÉDICO Y DE LABORATORIO 2010</t>
  </si>
  <si>
    <t>1244154100  AUTOMÓVILES Y CAMIONES 2011</t>
  </si>
  <si>
    <t>1244154101  AUTOMÓVILES Y CAMIONES 2010</t>
  </si>
  <si>
    <t>1246156100  MAQUINARIA Y EQUIPO AGROPECUARIO 2011</t>
  </si>
  <si>
    <t>1246256200  MAQUINARIA Y EQUIPO INDUSTRIAL 2011</t>
  </si>
  <si>
    <t>1246256201  MAQUINARIA Y EQUIPO INDUSTRIAL 2010</t>
  </si>
  <si>
    <t>1246456400  SISTEMA DE AIRE ACONDICIONADO, CALEFACCION 2011</t>
  </si>
  <si>
    <t>1246556500  EQUIPO DE COMUNICACIÓN Y TELECOMUNICACIÓN 2011</t>
  </si>
  <si>
    <t>1246556501  EQUIPO DE COMUNICACIÓN Y TELECOMUNICACIÓN 2010</t>
  </si>
  <si>
    <t>1246656600  EQ. DE GENER. ELÉCTRICA, APARATOS Y ACCES 2011</t>
  </si>
  <si>
    <t>1246656601  EQ. DE GENER. ELÉCTRICA, APARATOS Y ACCES 2010</t>
  </si>
  <si>
    <t>1246756700  HERRAMIENTAS Y MÁQUINAS-HERRAMIENTA 2011</t>
  </si>
  <si>
    <t>1246756701  HERRAMIENTAS Y MÁQUINAS-HERRAMIENTA 2010</t>
  </si>
  <si>
    <t>1246956900  OTROS EQUIPOS 2011</t>
  </si>
  <si>
    <t>1246956901  OTROS EQUIPOS 2010</t>
  </si>
  <si>
    <t>1247151300  BIENES ARTÍSTICOS, CULTURALES Y CIENTÍFICOS 2011</t>
  </si>
  <si>
    <t>1247151301  BIENES ARTÍSTICOS, CULTURALES Y CIENTÍFICOS 2010</t>
  </si>
  <si>
    <t>1260 DEPRECIACIÓN, DETERIORO Y AMORTIZACIÓN ACUMULADA DE BIENES</t>
  </si>
  <si>
    <t>1261258301  DEP. ACUM. DE EDIFICIOS NO RESINDENCIALES</t>
  </si>
  <si>
    <t>ANUAL</t>
  </si>
  <si>
    <t>1263151101  MUEBLES DE OFICINA Y ESTANTERÍA 2010</t>
  </si>
  <si>
    <t>1263151201  "MUEBLES, EXCEPTO DE OFICINA Y ESTANTERÍA 2010"</t>
  </si>
  <si>
    <t>1263151301  "BIENES ARTÍSTICOS, CULTURALES Y CIENTÍFICOS 2010"</t>
  </si>
  <si>
    <t>1263151501  EPO. DE COMPUTO Y DE TECNOLOGIAS DE LA INFORMACION</t>
  </si>
  <si>
    <t>1263151901  OTROS MOBILIARIOS Y EQUIPOS DE ADMINISTRACIÓN 2010</t>
  </si>
  <si>
    <t>1263252101  EQUIPOS Y APARATOS AUDIOVISUALES 2010</t>
  </si>
  <si>
    <t>1263252201  APARATOS DEPORTIVOS 2010</t>
  </si>
  <si>
    <t>1263252301  CAMARAS FOTOGRAFICAS Y DE VIDEO 2010</t>
  </si>
  <si>
    <t>1263252901  OTRO MOBILIARIO Y EPO. EDUCACIONAL Y RECREATIVO 20</t>
  </si>
  <si>
    <t>1263353101  EQUIPO MÉDICO Y DE LABORATORIO 2010</t>
  </si>
  <si>
    <t>1263353201  INSTRUMENTAL MÉDICO Y DE LABORATORIO 2010</t>
  </si>
  <si>
    <t>1263454101  AUTOMÓVILES Y CAMIONES 2010</t>
  </si>
  <si>
    <t>1263454901  OTROS EQUIPOS DE TRANSPORTE 2010</t>
  </si>
  <si>
    <t>1263656101  MAQUINARIA Y EQUIPO AGROPECUARIO 2010</t>
  </si>
  <si>
    <t>1263656201  MAQUINARIA Y EQUIPO INDUSTRIAL 2010</t>
  </si>
  <si>
    <t>1263656401  "SISTEMAS DE AIRE ACONDICIONADO, CALEFACCION Y DE</t>
  </si>
  <si>
    <t>1263656501  EQUIPO DE COMUNICACIÓN Y TELECOMUNICACIÓN 2010</t>
  </si>
  <si>
    <t>1263656601  "EQUIPOS DE GENERACIÓN ELÉCTRICA, APARATOS Y ACCES</t>
  </si>
  <si>
    <t>1263656701  HERRAMIENTAS Y MÁQUINAS-HERRAMIENTA 2010</t>
  </si>
  <si>
    <t>1263656901  OTROS EQUIPOS 2010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</si>
  <si>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</si>
  <si>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</si>
  <si>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</si>
  <si>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</si>
  <si>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</si>
  <si>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</si>
  <si>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</si>
  <si>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1191001001  DEPOSITOS EN GARANTIA SERV.</t>
  </si>
  <si>
    <t>PASIVO</t>
  </si>
  <si>
    <t>ESF-12 CUENTAS Y DOCUMENTOS POR PAGAR</t>
  </si>
  <si>
    <t>2110 CUENTAS POR PAGAR A CORTO PLAZO</t>
  </si>
  <si>
    <t>2111102001   SUELDOS DEVENGADOS EJERCICIO ANTERIOR</t>
  </si>
  <si>
    <t>2111401003   APORTACION PATRONAL IMSS</t>
  </si>
  <si>
    <t>2111401004   APORTACION PATRONAL INFONAVIT</t>
  </si>
  <si>
    <t>2112101001   PROVEEDORES DE BIENES Y SERVICIOS</t>
  </si>
  <si>
    <t>2117101003   ISR SALARIOS POR PAGAR</t>
  </si>
  <si>
    <t>2117101015   ISR A PAGAR RETENCIÓN ARRENDAMIENTO</t>
  </si>
  <si>
    <t>2117102003   CEDULAR ARRENDAMIENTO A PAGAR</t>
  </si>
  <si>
    <t>2117202004   APORTACIÓN TRABAJADOR IMSS</t>
  </si>
  <si>
    <t>2117502102   IMPUESTO NOMINAS A PAGAR</t>
  </si>
  <si>
    <t>2117902003   FONDO DE AHORRO SABES</t>
  </si>
  <si>
    <t>2117902004   FONDO DE AHORRO EMPLEADOS</t>
  </si>
  <si>
    <t>2117903001   PENSIÓN ALIMENTICIA</t>
  </si>
  <si>
    <t>2117910001   VIVIENDA</t>
  </si>
  <si>
    <t>2117912001   OPTICAS</t>
  </si>
  <si>
    <t>2117918002   CAP 2%</t>
  </si>
  <si>
    <t>2117918004   PENALIZACIONES CONTRATISTAS</t>
  </si>
  <si>
    <t>2117919001   FONACOT</t>
  </si>
  <si>
    <t>2117919003   DESCUENTO POR TELEFONÍA</t>
  </si>
  <si>
    <t>2119904003   CXP GEG POR RENDIMIENTOS</t>
  </si>
  <si>
    <t>2119904004   CXP GEG POR RECTIFICACIONES</t>
  </si>
  <si>
    <t>2119904008   CXP REMANENTE EN SOLICITUD DE REFRENDO</t>
  </si>
  <si>
    <t>2119905001   ACREEDORES DIVERSOS</t>
  </si>
  <si>
    <t>2119905007   DONATIVOS PARA APOYO A ALUMNOS VIBA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</si>
  <si>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</si>
  <si>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</si>
  <si>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</si>
  <si>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</si>
  <si>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</si>
  <si>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2161001002 DEPOSITOS EN GARANTÍA POR DEVOLVER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</si>
  <si>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</si>
  <si>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</si>
  <si>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</si>
  <si>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</si>
  <si>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CXP GEG POR SERV. EDUCATIVOS</t>
  </si>
  <si>
    <t>II) NOTAS AL ESTADO DE ACTIVIDADES</t>
  </si>
  <si>
    <t>INGRESOS DE GESTIÓN</t>
  </si>
  <si>
    <t>ERA-01 INGRESOS</t>
  </si>
  <si>
    <t>NOTA</t>
  </si>
  <si>
    <t>4100 INGRESOS DE GESTIÓN</t>
  </si>
  <si>
    <t>4151510253   POR CONCEPTO DE RENTA DE CAFETERIAS</t>
  </si>
  <si>
    <t>4159510710   REEXPEDICIÓN DE CREDENCIAL</t>
  </si>
  <si>
    <t>4159510714   POR CONCEPTO DE INSCRIPCIÓN BACHILLERATO</t>
  </si>
  <si>
    <t>4159510805   POR CONCEPTO DE CURSOS DE IDIOMAS</t>
  </si>
  <si>
    <t>4159510902   EXAMENES DE ADMISIÓN</t>
  </si>
  <si>
    <t>4159511106   CERTIFICADOS Y DOCUMENTOS</t>
  </si>
  <si>
    <t>4163610031   INDEMNIZACIONES (RECUPERACION POR SINIESTROS)</t>
  </si>
  <si>
    <t>4169610009   OTROS INGRESOS</t>
  </si>
  <si>
    <t>4169610158   POR CONCEPTO DE DONATIVOS EN ESPECIE</t>
  </si>
  <si>
    <t>4169610903   RECURSOS INTERINSTITUCIONALES</t>
  </si>
  <si>
    <t>4200 PARTICIPACIONES, APORTACIONES, TRANSFERENCIAS, ASIGNACIONES, SUBSIDIOS Y OTRAS AYUDAS</t>
  </si>
  <si>
    <t>4221911000  SERVICIOS PERSONALES</t>
  </si>
  <si>
    <t>4221912000  MATERIALES Y SUMINISTROS</t>
  </si>
  <si>
    <t>4221913000  SERVICIOS GENERALES</t>
  </si>
  <si>
    <t>4221914000   AYUDAS Y SUBSIDIOS</t>
  </si>
  <si>
    <t>ERA-02 OTROS INGRESOS Y BENEFICIOS</t>
  </si>
  <si>
    <t xml:space="preserve">4300 OTROS INGRESOS Y BENEFICIOS
</t>
  </si>
  <si>
    <t>4311511001  INTERES NORMALES</t>
  </si>
  <si>
    <t>GASTOS Y OTRAS PÉRDIDAS</t>
  </si>
  <si>
    <t>ERA-03 GASTOS</t>
  </si>
  <si>
    <t>%GASTO</t>
  </si>
  <si>
    <t>EXPLICACION</t>
  </si>
  <si>
    <t>5000 GASTOS Y OTRAS PERDIDAS</t>
  </si>
  <si>
    <t>5111113000   SUELDOS BASE AL PERSONAL PERMANENTE</t>
  </si>
  <si>
    <t>Pago de nomina de maestros de bachillerato, tutores de universidad y personal administrativo</t>
  </si>
  <si>
    <t>5112123000   RETRIBUCIONES POR SERVS. DE CARACTER SOCIAL</t>
  </si>
  <si>
    <t>5113132000   PRIMAS DE VACAS., DOMINICAL Y GRATIF. FIN DE AÑO</t>
  </si>
  <si>
    <t>5113134000   COMPENSACIONES</t>
  </si>
  <si>
    <t>5114141000   APORTACIONES DE SEGURIDAD SOCIAL</t>
  </si>
  <si>
    <t>5114142000   APORTACIONES A FONDOS DE VIVIENDA</t>
  </si>
  <si>
    <t>5114143000   APORTACIONES AL SISTEMA  PARA EL RETIRO</t>
  </si>
  <si>
    <t>5115151000   CUOTAS PARA EL FONDO DE AHORRO Y FONDO DEL TRABAJO</t>
  </si>
  <si>
    <t>5115152000   INDEMNIZACIONES</t>
  </si>
  <si>
    <t>5115154000   PRESTACIONES CONTRACTUALES</t>
  </si>
  <si>
    <t>5121211000   MATERIALES Y ÚTILES DE OFICINA</t>
  </si>
  <si>
    <t>5121215000   MATERIAL IMPRESO E INFORMACION DIGITAL</t>
  </si>
  <si>
    <t>5122221000   ALIMENTACIÓN DE PERSONAS</t>
  </si>
  <si>
    <t>5122223000   UTENSILIOS PARA EL SERVICIO DE ALIMENTACIÓN</t>
  </si>
  <si>
    <t>5124241000   PRODUCTOS MINERALES NO METALICOS</t>
  </si>
  <si>
    <t>5124242000   CEMENTO Y PRODUCTOS DE CONCRETO</t>
  </si>
  <si>
    <t>5124243000   CAL, YESO Y PRODUCTOS DE YESO</t>
  </si>
  <si>
    <t>5124245000   VIDRIO Y PRODUCTOS DE VIDRIO</t>
  </si>
  <si>
    <t>5124246000   MATERIAL ELECTRICO Y ELECTRONICO</t>
  </si>
  <si>
    <t>5124247000   ARTICULOS METALICOS PARA LA CONSTRUCCION</t>
  </si>
  <si>
    <t>5124248000   MATERIALES COMPLEMENTARIOS</t>
  </si>
  <si>
    <t>5124249000   OTROS MATERIALES Y ARTICULOS DE CONSTRUCCION Y REP</t>
  </si>
  <si>
    <t>5125252000   FERTILIZANTES, PESTICIDAS Y OTROS AGROQUIMICOS</t>
  </si>
  <si>
    <t>5125253000   MEDICINAS Y PRODUCTOS FARMACÉUTICOS</t>
  </si>
  <si>
    <t>5125255000   MAT., ACCESORIOS Y SUMINISTROS DE LABORATORIO</t>
  </si>
  <si>
    <t>5125256000   FIBRAS SINTÉTICAS, HULES, PLÁSTICOS Y DERIVS.</t>
  </si>
  <si>
    <t>5126261000   COMBUSTIBLES, LUBRICANTES Y ADITIVOS</t>
  </si>
  <si>
    <t>5129291000   HERRAMIENTAS MENORES</t>
  </si>
  <si>
    <t>5129292000   REFACCIONES, ACCESORIOS Y HERRAM. MENORES</t>
  </si>
  <si>
    <t>5129293000   REF. Y ACCESORIOS ME. MOB. Y EQ. AD., ED. Y REC.</t>
  </si>
  <si>
    <t>5129299000   REF. Y ACCESORIOS ME. OTROS BIENES MUEBLES</t>
  </si>
  <si>
    <t>5131311000   SERVICIO DE ENERGÍA ELÉCTRICA</t>
  </si>
  <si>
    <t>5131312000   GAS</t>
  </si>
  <si>
    <t>5131313000   SERVICIO DE AGUA POTABLE</t>
  </si>
  <si>
    <t>5131314000   TELEFONÍA TRADICIONAL</t>
  </si>
  <si>
    <t>5131315000   TELEFONÍA CELULAR</t>
  </si>
  <si>
    <t>5131317000   SERV. ACCESO A INTERNET, REDES Y PROC. DE INFO.</t>
  </si>
  <si>
    <t>5132322000   ARRENDAMIENTO DE EDIFICIOS</t>
  </si>
  <si>
    <t>5132325000   ARRENDAMIENTO DE EQUIPO DE TRANSPORTE</t>
  </si>
  <si>
    <t>5132327000   ARRENDAMIENTO DE ACTIVOS INTANGIBLES</t>
  </si>
  <si>
    <t>5132329000   OTROS ARRENDAMIENTOS</t>
  </si>
  <si>
    <t>5133331000   SERVS. LEGALES, DE CONTA., AUDITORIA Y RELACS.</t>
  </si>
  <si>
    <t>5133334000   CAPACITACIÓN</t>
  </si>
  <si>
    <t>5133336000   SERVS. APOYO ADMVO., FOTOCOPIADO E IMPRESION</t>
  </si>
  <si>
    <t>5133339000   SERVICIOS PROFESIONALES, CIENTIFICOS Y TECNICOS IN</t>
  </si>
  <si>
    <t>5134341000   SERVICIOS FINANCIEROS Y BANCARIOS</t>
  </si>
  <si>
    <t>5134345000   SEGUROS DE BIENES PATRIMONIALES</t>
  </si>
  <si>
    <t>5134347000   FLETES Y MANIOBRAS</t>
  </si>
  <si>
    <t>5135352000   INST., REPAR. MTTO. MOB. Y EQ. ADMON., EDU. Y REC</t>
  </si>
  <si>
    <t>5135353000   INST., REPAR. Y MTTO. EQ. COMPU. Y TECNO. DE INFO</t>
  </si>
  <si>
    <t>5135355000   REPAR. Y MTTO. DE EQUIPO DE TRANSPORTE</t>
  </si>
  <si>
    <t>5135357000   INST., REP. Y MTTO. DE MAQ., OT. EQ. Y HERRMTAS.</t>
  </si>
  <si>
    <t>5135358000   SERVICIOS DE LIMPIEZA Y MANEJO DE DESECHOS</t>
  </si>
  <si>
    <t>5135359000   SERVICIOS DE JARDINERÍA Y FUMIGACIÓN</t>
  </si>
  <si>
    <t>5137372000   PASAJES TERRESTRES</t>
  </si>
  <si>
    <t>5137375000   VIATICOS EN EL PAIS</t>
  </si>
  <si>
    <t>5138382000   GASTOS DE ORDEN SOCIAL Y CULTURAL</t>
  </si>
  <si>
    <t>5138385000   GASTOS  DE REPRESENTACION</t>
  </si>
  <si>
    <t>5139392000   OTROS IMPUESTOS Y DERECHOS</t>
  </si>
  <si>
    <t>5139395000   PENAS, MULTAS, ACCESORIOS Y ACTUALIZACIONES</t>
  </si>
  <si>
    <t>5139396000   OTROS GASTOS POR RESPONSABILIDADES</t>
  </si>
  <si>
    <t>5139398000   IMPUESTO DE NOMINA</t>
  </si>
  <si>
    <t>5139399000   OTROS SERVICIOS GENERALES</t>
  </si>
  <si>
    <t>5241441000   AYUDAS SOCIALES A PERSONAS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</si>
  <si>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</si>
  <si>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</si>
  <si>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</si>
  <si>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</si>
  <si>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3110000001  APORTACIONES</t>
  </si>
  <si>
    <t>APORTACIONES</t>
  </si>
  <si>
    <t>PROPIO</t>
  </si>
  <si>
    <t>3110000002  BAJA DE ACTIVO FIJO</t>
  </si>
  <si>
    <t>BAJA DE ACTIVO FIJO</t>
  </si>
  <si>
    <t>3110000003  FONDOS DE CONTINGENCIA</t>
  </si>
  <si>
    <t>3110000007  APOYOS INTERINSTITUCIONALES</t>
  </si>
  <si>
    <t>OTRAS INSTITUCIONES</t>
  </si>
  <si>
    <t>3110915000  BIENES MUEBLES E INMUEBLES</t>
  </si>
  <si>
    <t>ESTATAL</t>
  </si>
  <si>
    <t>3110916000  OBRA PÚBLICA</t>
  </si>
  <si>
    <t>3111825405  FAM. MEDIA SUP. BIENES MUEBLES E INMUEBL</t>
  </si>
  <si>
    <t>FEDERAL</t>
  </si>
  <si>
    <t>3111825406  FAM.  MEDIA SUP. OBRA PÚBLICA</t>
  </si>
  <si>
    <t>3111828006  FAFEF OBRA PUBLICA</t>
  </si>
  <si>
    <t>3111835000  FEDERAL CONVENIO EJER BIENES MUEBLES E INMUEBLES</t>
  </si>
  <si>
    <t>3113825406  EJERCICIOS ANT. FAM MEDIA SUP OBRA PUBLICA</t>
  </si>
  <si>
    <t>MUNICIPAL</t>
  </si>
  <si>
    <t>3113828006  FAFEF OBRA PUBLICA EJERCICIO ANTERIORES</t>
  </si>
  <si>
    <t>3113835000  CONVENIO BIENES MUEBLES E INMUEBLES EJER ANT</t>
  </si>
  <si>
    <t>3113836000  CONVENIO OBRA PUBLICA EJER ANT</t>
  </si>
  <si>
    <t>3113915000  ESTATALES DE EJERCICIOS ANTERIORES BIENES MUEBLES</t>
  </si>
  <si>
    <t>3113916000  ESTATALES DE EJERCICIOS ANTERIORES OBRA PUBLICA</t>
  </si>
  <si>
    <t>3113924206  MUNICIPAL OBRA EJERCICIO ANTERIORES</t>
  </si>
  <si>
    <t>VHP-02 PATRIMONIO GENERADO</t>
  </si>
  <si>
    <t>3210 HACIENDA PUBLICA /PATRIMONIO GENERADO</t>
  </si>
  <si>
    <t>3210000001  RESULTADO DEL EJERCICIO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</si>
  <si>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</si>
  <si>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</si>
  <si>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</si>
  <si>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</si>
  <si>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</si>
  <si>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</si>
  <si>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</si>
  <si>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</si>
  <si>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</si>
  <si>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</si>
  <si>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</si>
  <si>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</si>
  <si>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3220001000  CAPITALIZACIÓN RECURSOS PROPIOS</t>
  </si>
  <si>
    <t>3220001001  CAPITALIZACIÓN REMANENTES</t>
  </si>
  <si>
    <t>3220690201  APLICACIÓN DE REMANENTE PROPIO</t>
  </si>
  <si>
    <t>IV) NOTAS AL ESTADO DE FLUJO DE EFECTIVO</t>
  </si>
  <si>
    <t>EFE-01 FLUJO DE EFECTIVO</t>
  </si>
  <si>
    <t>1110 EFECTIVO Y EQUIVALENTES</t>
  </si>
  <si>
    <t>1112102001  BBVA BANCOMER</t>
  </si>
  <si>
    <t>1112102002  BBVA BANCOMER 448673780</t>
  </si>
  <si>
    <t>1112102003  DERECHOS EDUCATIVOS BBVA BANCOMER 0143945774</t>
  </si>
  <si>
    <t>1112102004  BBVA BANCOMER 0155440149</t>
  </si>
  <si>
    <t>1112102008  BBVA  0190511609 INGRESOS PROPIOS</t>
  </si>
  <si>
    <t>1112102009  BBVA PAAGES PATRONATOS 196349439  CHEQUES</t>
  </si>
  <si>
    <t>1112102014  BBVA01995383990 FEDERAL PAAGES</t>
  </si>
  <si>
    <t>1112102015  BBVA 0105537835 Programa ACCESS</t>
  </si>
  <si>
    <t>1112102016  BBVA 0106260594 PAAGES 2016</t>
  </si>
  <si>
    <t>1112102017  BBVA 0107157053  INADEM</t>
  </si>
  <si>
    <t>1112104001  BITAL CHEQUES (HSBC)</t>
  </si>
  <si>
    <t>1112104004  DERECHOS EDUCATIVOS HSBC 4028997930</t>
  </si>
  <si>
    <t>1112104005  HSBC 4028998144</t>
  </si>
  <si>
    <t>1112104011  HSBC 4054251939 INFRAESTRUCTURA REC. ESTATAL</t>
  </si>
  <si>
    <t>1112104017  HSBC PROPIO 4057424905 CHEQUES</t>
  </si>
  <si>
    <t>1112104019  HSBC 4059882233 FEDERAL NÓMINA GASTO CORRIENTE</t>
  </si>
  <si>
    <t>1112106001  DERECHOS EDUCATIVOS BANCO DEL BAJIO</t>
  </si>
  <si>
    <t>1112106002  BAJIO PROPIO 5254446 CHEQUES CLIENTE 11380730</t>
  </si>
  <si>
    <t>1112106003  BAJIO AF FAFEF 2014  119476030101  Federal</t>
  </si>
  <si>
    <t>1112106004  BAJIO 14209027 0101 ESTATAL</t>
  </si>
  <si>
    <t>1112106005  BAJIO 14298202 0101 APORTACIONES FAM FEDERAL 2015</t>
  </si>
  <si>
    <t>1112106006  BAJIO 0155203720101 FONDO DE AHORRO</t>
  </si>
  <si>
    <t>1112106007  BAJIO 030225900009165147 SABES FAM 2016</t>
  </si>
  <si>
    <t>1112107001  DERECHOS EDUCATIVOS SANTANDER 65503304994</t>
  </si>
  <si>
    <t>1112107002  SANTANDER 65-50431462-6  NÓMINA</t>
  </si>
  <si>
    <t>1112107003  SANTANDER  PROPIO 65-50445089-5 CHEQUES</t>
  </si>
  <si>
    <t>EFE-02 ADQ. BIENES MUEBLES E INMUEBLES</t>
  </si>
  <si>
    <t>% SUB</t>
  </si>
  <si>
    <t>1233583001  EDIFICIOS A VALOR HISTORICO</t>
  </si>
  <si>
    <t>1236262200  Edificación no habitacional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</si>
  <si>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</si>
  <si>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</si>
  <si>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</si>
  <si>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Marzo  de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</si>
  <si>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</si>
  <si>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</si>
  <si>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</si>
  <si>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</si>
  <si>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</si>
  <si>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</si>
  <si>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</si>
  <si>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</si>
  <si>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</si>
  <si>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</si>
  <si>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</si>
  <si>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</si>
  <si>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</si>
  <si>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</si>
  <si>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</si>
  <si>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</si>
  <si>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</si>
  <si>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</si>
  <si>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</si>
  <si>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</si>
  <si>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</si>
  <si>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</si>
  <si>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</si>
  <si>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</si>
  <si>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</si>
  <si>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</si>
  <si>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</si>
  <si>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</si>
  <si>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</si>
  <si>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</si>
  <si>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</si>
  <si>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</si>
  <si>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</si>
  <si>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</si>
  <si>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</si>
  <si>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</si>
  <si>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</si>
  <si>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</si>
  <si>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</si>
  <si>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</si>
  <si>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</si>
  <si>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</si>
  <si>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</si>
  <si>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</si>
  <si>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</si>
  <si>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7110000263  DONATIVOS EN BIENES Y SERVICIOS</t>
  </si>
  <si>
    <t>7120000263  BIENES Y SERVICIOS DONADOS</t>
  </si>
  <si>
    <t>0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</si>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</sst>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-* #,##0_-;\-* #,##0_-;_-* &quot;-&quot;??_-;_-@_-"/>
    <numFmt numFmtId="167" formatCode="#,##0.0000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i/>
      <sz val="10"/>
      <name val="Arial"/>
      <family val="2"/>
    </font>
    <font>
      <sz val="10"/>
      <color rgb="FF222222"/>
      <name val="Arial"/>
      <family val="2"/>
    </font>
    <font>
      <sz val="8"/>
      <color theme="1"/>
      <name val="Arial"/>
      <family val="2"/>
    </font>
    <font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176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6" fillId="3" borderId="0" xfId="0" applyFont="1" applyFill="1" applyBorder="1"/>
    <xf numFmtId="0" fontId="3" fillId="3" borderId="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49" fontId="6" fillId="3" borderId="4" xfId="0" applyNumberFormat="1" applyFont="1" applyFill="1" applyBorder="1" applyAlignment="1">
      <alignment horizontal="left"/>
    </xf>
    <xf numFmtId="165" fontId="5" fillId="3" borderId="4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166" fontId="3" fillId="2" borderId="2" xfId="1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164" fontId="2" fillId="3" borderId="4" xfId="0" applyNumberFormat="1" applyFont="1" applyFill="1" applyBorder="1"/>
    <xf numFmtId="165" fontId="2" fillId="3" borderId="4" xfId="0" applyNumberFormat="1" applyFont="1" applyFill="1" applyBorder="1"/>
    <xf numFmtId="164" fontId="2" fillId="3" borderId="5" xfId="0" applyNumberFormat="1" applyFont="1" applyFill="1" applyBorder="1"/>
    <xf numFmtId="43" fontId="3" fillId="2" borderId="2" xfId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/>
    <xf numFmtId="49" fontId="3" fillId="3" borderId="4" xfId="0" applyNumberFormat="1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/>
    </xf>
    <xf numFmtId="164" fontId="5" fillId="3" borderId="7" xfId="0" applyNumberFormat="1" applyFont="1" applyFill="1" applyBorder="1"/>
    <xf numFmtId="49" fontId="3" fillId="3" borderId="8" xfId="0" applyNumberFormat="1" applyFont="1" applyFill="1" applyBorder="1" applyAlignment="1">
      <alignment horizontal="left"/>
    </xf>
    <xf numFmtId="164" fontId="5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3" borderId="5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/>
    <xf numFmtId="164" fontId="2" fillId="3" borderId="3" xfId="0" applyNumberFormat="1" applyFont="1" applyFill="1" applyBorder="1"/>
    <xf numFmtId="0" fontId="0" fillId="0" borderId="4" xfId="0" applyBorder="1"/>
    <xf numFmtId="0" fontId="0" fillId="0" borderId="5" xfId="0" applyBorder="1"/>
    <xf numFmtId="165" fontId="2" fillId="3" borderId="5" xfId="0" applyNumberFormat="1" applyFont="1" applyFill="1" applyBorder="1"/>
    <xf numFmtId="0" fontId="2" fillId="2" borderId="2" xfId="0" applyFont="1" applyFill="1" applyBorder="1"/>
    <xf numFmtId="165" fontId="2" fillId="3" borderId="0" xfId="0" applyNumberFormat="1" applyFont="1" applyFill="1"/>
    <xf numFmtId="0" fontId="10" fillId="2" borderId="3" xfId="3" applyFont="1" applyFill="1" applyBorder="1" applyAlignment="1">
      <alignment horizontal="left" vertical="center" wrapText="1"/>
    </xf>
    <xf numFmtId="4" fontId="10" fillId="2" borderId="3" xfId="4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0" applyNumberFormat="1" applyFont="1" applyBorder="1" applyAlignment="1"/>
    <xf numFmtId="0" fontId="2" fillId="0" borderId="6" xfId="0" applyFont="1" applyFill="1" applyBorder="1" applyAlignment="1">
      <alignment wrapText="1"/>
    </xf>
    <xf numFmtId="4" fontId="2" fillId="0" borderId="4" xfId="0" applyNumberFormat="1" applyFont="1" applyFill="1" applyBorder="1" applyAlignment="1">
      <alignment wrapText="1"/>
    </xf>
    <xf numFmtId="4" fontId="2" fillId="0" borderId="4" xfId="4" applyNumberFormat="1" applyFont="1" applyBorder="1" applyAlignment="1"/>
    <xf numFmtId="0" fontId="2" fillId="3" borderId="4" xfId="0" applyFont="1" applyFill="1" applyBorder="1"/>
    <xf numFmtId="0" fontId="2" fillId="3" borderId="6" xfId="0" applyFont="1" applyFill="1" applyBorder="1"/>
    <xf numFmtId="0" fontId="2" fillId="3" borderId="8" xfId="0" applyFont="1" applyFill="1" applyBorder="1"/>
    <xf numFmtId="0" fontId="2" fillId="3" borderId="5" xfId="0" applyFont="1" applyFill="1" applyBorder="1"/>
    <xf numFmtId="165" fontId="3" fillId="2" borderId="2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1" xfId="4" applyNumberFormat="1" applyFont="1" applyFill="1" applyBorder="1" applyAlignment="1">
      <alignment wrapText="1"/>
    </xf>
    <xf numFmtId="4" fontId="2" fillId="0" borderId="5" xfId="4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wrapText="1"/>
    </xf>
    <xf numFmtId="43" fontId="2" fillId="0" borderId="4" xfId="1" applyFont="1" applyFill="1" applyBorder="1" applyAlignment="1">
      <alignment horizontal="right" wrapText="1"/>
    </xf>
    <xf numFmtId="49" fontId="3" fillId="2" borderId="3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/>
    <xf numFmtId="0" fontId="10" fillId="2" borderId="2" xfId="3" applyFont="1" applyFill="1" applyBorder="1" applyAlignment="1">
      <alignment horizontal="left" vertical="center" wrapText="1"/>
    </xf>
    <xf numFmtId="4" fontId="10" fillId="2" borderId="2" xfId="4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wrapText="1"/>
    </xf>
    <xf numFmtId="49" fontId="6" fillId="3" borderId="5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 wrapText="1"/>
    </xf>
    <xf numFmtId="49" fontId="6" fillId="3" borderId="4" xfId="0" applyNumberFormat="1" applyFont="1" applyFill="1" applyBorder="1" applyAlignment="1">
      <alignment horizontal="left" wrapText="1"/>
    </xf>
    <xf numFmtId="49" fontId="6" fillId="3" borderId="4" xfId="0" applyNumberFormat="1" applyFont="1" applyFill="1" applyBorder="1" applyAlignment="1">
      <alignment horizontal="left" vertical="center"/>
    </xf>
    <xf numFmtId="165" fontId="2" fillId="3" borderId="4" xfId="0" applyNumberFormat="1" applyFont="1" applyFill="1" applyBorder="1" applyAlignment="1">
      <alignment vertical="center"/>
    </xf>
    <xf numFmtId="9" fontId="2" fillId="3" borderId="4" xfId="2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wrapText="1"/>
    </xf>
    <xf numFmtId="9" fontId="3" fillId="2" borderId="2" xfId="2" applyFont="1" applyFill="1" applyBorder="1" applyAlignment="1">
      <alignment horizontal="center" vertical="center"/>
    </xf>
    <xf numFmtId="0" fontId="10" fillId="2" borderId="3" xfId="3" applyFont="1" applyFill="1" applyBorder="1" applyAlignment="1">
      <alignment horizontal="center" vertical="center" wrapText="1"/>
    </xf>
    <xf numFmtId="164" fontId="5" fillId="3" borderId="16" xfId="0" applyNumberFormat="1" applyFont="1" applyFill="1" applyBorder="1"/>
    <xf numFmtId="49" fontId="6" fillId="3" borderId="6" xfId="0" applyNumberFormat="1" applyFont="1" applyFill="1" applyBorder="1" applyAlignment="1">
      <alignment horizontal="left"/>
    </xf>
    <xf numFmtId="165" fontId="5" fillId="3" borderId="7" xfId="0" applyNumberFormat="1" applyFont="1" applyFill="1" applyBorder="1"/>
    <xf numFmtId="165" fontId="3" fillId="2" borderId="10" xfId="0" applyNumberFormat="1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10" fillId="2" borderId="2" xfId="3" applyFont="1" applyFill="1" applyBorder="1" applyAlignment="1">
      <alignment horizontal="center" vertical="center" wrapText="1"/>
    </xf>
    <xf numFmtId="165" fontId="5" fillId="3" borderId="5" xfId="0" applyNumberFormat="1" applyFont="1" applyFill="1" applyBorder="1"/>
    <xf numFmtId="165" fontId="5" fillId="3" borderId="9" xfId="0" applyNumberFormat="1" applyFont="1" applyFill="1" applyBorder="1"/>
    <xf numFmtId="165" fontId="3" fillId="2" borderId="2" xfId="1" applyNumberFormat="1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/>
    <xf numFmtId="0" fontId="14" fillId="0" borderId="10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2" fillId="0" borderId="2" xfId="0" applyFont="1" applyBorder="1"/>
    <xf numFmtId="4" fontId="15" fillId="0" borderId="2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166" fontId="15" fillId="0" borderId="2" xfId="1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4" fontId="16" fillId="0" borderId="2" xfId="0" applyNumberFormat="1" applyFont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4" fontId="2" fillId="3" borderId="0" xfId="0" applyNumberFormat="1" applyFont="1" applyFill="1"/>
    <xf numFmtId="166" fontId="14" fillId="2" borderId="2" xfId="1" applyNumberFormat="1" applyFont="1" applyFill="1" applyBorder="1" applyAlignment="1">
      <alignment horizontal="center" vertical="center"/>
    </xf>
    <xf numFmtId="3" fontId="17" fillId="3" borderId="0" xfId="0" applyNumberFormat="1" applyFont="1" applyFill="1" applyBorder="1" applyAlignment="1">
      <alignment vertical="top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166" fontId="14" fillId="2" borderId="2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166" fontId="14" fillId="0" borderId="2" xfId="1" applyNumberFormat="1" applyFont="1" applyBorder="1" applyAlignment="1">
      <alignment horizontal="center" vertical="center"/>
    </xf>
    <xf numFmtId="166" fontId="16" fillId="0" borderId="2" xfId="1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166" fontId="16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/>
    <xf numFmtId="0" fontId="18" fillId="0" borderId="0" xfId="0" applyFont="1" applyFill="1"/>
    <xf numFmtId="0" fontId="16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166" fontId="2" fillId="3" borderId="0" xfId="0" applyNumberFormat="1" applyFont="1" applyFill="1"/>
    <xf numFmtId="166" fontId="2" fillId="0" borderId="2" xfId="0" applyNumberFormat="1" applyFont="1" applyBorder="1"/>
    <xf numFmtId="0" fontId="2" fillId="3" borderId="15" xfId="0" applyFont="1" applyFill="1" applyBorder="1" applyAlignment="1"/>
    <xf numFmtId="0" fontId="14" fillId="2" borderId="2" xfId="0" applyFont="1" applyFill="1" applyBorder="1" applyAlignment="1">
      <alignment vertical="center"/>
    </xf>
    <xf numFmtId="43" fontId="2" fillId="3" borderId="0" xfId="1" applyNumberFormat="1" applyFont="1" applyFill="1" applyBorder="1"/>
    <xf numFmtId="167" fontId="2" fillId="3" borderId="0" xfId="0" applyNumberFormat="1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9" fillId="3" borderId="0" xfId="0" applyFont="1" applyFill="1"/>
    <xf numFmtId="0" fontId="20" fillId="0" borderId="1" xfId="0" applyFont="1" applyBorder="1"/>
    <xf numFmtId="0" fontId="15" fillId="0" borderId="1" xfId="0" applyFont="1" applyBorder="1"/>
    <xf numFmtId="0" fontId="15" fillId="0" borderId="0" xfId="0" applyFont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NTABILIDAD%202017\ESTADOS%20FINANCIEROS\3.%20MARZO\Copia%20de%20Estados%20Fros%20y%20Pptales%202017%20m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"/>
    </sheetNames>
    <sheetDataSet>
      <sheetData sheetId="0">
        <row r="34">
          <cell r="D34">
            <v>214748102.62</v>
          </cell>
        </row>
        <row r="52">
          <cell r="I52">
            <v>156555068.48000002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 t="str">
            <v>SISTEMA AVANZADO DE BACHILLERATO Y EDUCACION SUPERIOR EN EL ESTADO DE GUANAJUATO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7"/>
  <sheetViews>
    <sheetView showGridLines="0" tabSelected="1" view="pageBreakPreview" zoomScale="85" zoomScaleNormal="100" zoomScaleSheetLayoutView="85" workbookViewId="0">
      <selection sqref="A1:L1"/>
    </sheetView>
  </sheetViews>
  <sheetFormatPr baseColWidth="10" defaultColWidth="11.42578125" defaultRowHeight="12.75"/>
  <cols>
    <col min="1" max="1" width="11.42578125" style="2"/>
    <col min="2" max="2" width="70.28515625" style="2" customWidth="1"/>
    <col min="3" max="6" width="26.7109375" style="2" customWidth="1"/>
    <col min="7" max="7" width="18.42578125" style="2" bestFit="1" customWidth="1"/>
    <col min="8" max="10" width="11.42578125" style="2"/>
    <col min="11" max="11" width="21.42578125" style="2" customWidth="1"/>
    <col min="12" max="12" width="13.5703125" style="2" customWidth="1"/>
    <col min="13" max="16384" width="11.42578125" style="2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7" customHeight="1">
      <c r="B4" s="4"/>
      <c r="C4" s="5"/>
      <c r="D4" s="6"/>
      <c r="E4" s="6"/>
      <c r="F4" s="6"/>
    </row>
    <row r="5" spans="1:12" ht="11.25" customHeight="1">
      <c r="H5" s="7" t="str">
        <f>+[1]PC!C6</f>
        <v>SISTEMA AVANZADO DE BACHILLERATO Y EDUCACION SUPERIOR EN EL ESTADO DE GUANAJUATO</v>
      </c>
      <c r="I5" s="7"/>
      <c r="J5" s="7"/>
      <c r="K5" s="7"/>
      <c r="L5" s="7"/>
    </row>
    <row r="6" spans="1:12" ht="12" customHeight="1">
      <c r="B6" s="8"/>
      <c r="C6" s="9"/>
      <c r="D6" s="10"/>
      <c r="E6" s="11"/>
      <c r="F6" s="12"/>
      <c r="G6" s="8" t="s">
        <v>2</v>
      </c>
      <c r="H6" s="13"/>
      <c r="I6" s="13"/>
      <c r="J6" s="13"/>
      <c r="K6" s="13"/>
      <c r="L6" s="13"/>
    </row>
    <row r="8" spans="1:12" ht="22.5" customHeight="1">
      <c r="A8" s="14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2" customHeight="1">
      <c r="B9" s="15"/>
      <c r="C9" s="9"/>
      <c r="D9" s="10"/>
      <c r="E9" s="11"/>
      <c r="F9" s="12"/>
    </row>
    <row r="10" spans="1:12" ht="12" customHeight="1">
      <c r="B10" s="16" t="s">
        <v>4</v>
      </c>
      <c r="C10" s="17"/>
      <c r="D10" s="6"/>
      <c r="E10" s="6"/>
      <c r="F10" s="6"/>
    </row>
    <row r="11" spans="1:12" ht="12" customHeight="1">
      <c r="B11" s="18"/>
      <c r="C11" s="5"/>
      <c r="D11" s="6"/>
      <c r="E11" s="6"/>
      <c r="F11" s="6"/>
    </row>
    <row r="12" spans="1:12" ht="12" customHeight="1">
      <c r="B12" s="19" t="s">
        <v>5</v>
      </c>
      <c r="C12" s="5"/>
      <c r="D12" s="6"/>
      <c r="E12" s="6"/>
      <c r="F12" s="6"/>
    </row>
    <row r="13" spans="1:12" ht="12" customHeight="1">
      <c r="C13" s="5"/>
    </row>
    <row r="14" spans="1:12" ht="12" customHeight="1">
      <c r="B14" s="20" t="s">
        <v>6</v>
      </c>
      <c r="C14" s="11"/>
      <c r="D14" s="11"/>
      <c r="E14" s="11"/>
    </row>
    <row r="15" spans="1:12" ht="12" customHeight="1">
      <c r="B15" s="21"/>
      <c r="C15" s="11"/>
      <c r="D15" s="11"/>
      <c r="E15" s="11"/>
    </row>
    <row r="16" spans="1:12" ht="12" customHeight="1">
      <c r="B16" s="22" t="s">
        <v>7</v>
      </c>
      <c r="C16" s="23" t="s">
        <v>8</v>
      </c>
      <c r="D16" s="23" t="s">
        <v>9</v>
      </c>
      <c r="E16" s="23" t="s">
        <v>10</v>
      </c>
    </row>
    <row r="17" spans="2:5" ht="12" customHeight="1">
      <c r="B17" s="24" t="s">
        <v>11</v>
      </c>
      <c r="C17" s="25"/>
      <c r="D17" s="25"/>
      <c r="E17" s="25">
        <v>0</v>
      </c>
    </row>
    <row r="18" spans="2:5" ht="12" customHeight="1">
      <c r="B18" s="26"/>
      <c r="C18" s="27"/>
      <c r="D18" s="27">
        <v>0</v>
      </c>
      <c r="E18" s="27">
        <v>0</v>
      </c>
    </row>
    <row r="19" spans="2:5" ht="12" customHeight="1">
      <c r="B19" s="26" t="s">
        <v>12</v>
      </c>
      <c r="C19" s="27"/>
      <c r="D19" s="27"/>
      <c r="E19" s="27">
        <v>0</v>
      </c>
    </row>
    <row r="20" spans="2:5" ht="12" customHeight="1">
      <c r="B20" s="28" t="s">
        <v>13</v>
      </c>
      <c r="C20" s="29">
        <v>1177744.55</v>
      </c>
      <c r="D20" s="27" t="s">
        <v>14</v>
      </c>
      <c r="E20" s="27"/>
    </row>
    <row r="21" spans="2:5" ht="12" customHeight="1">
      <c r="B21" s="28" t="s">
        <v>15</v>
      </c>
      <c r="C21" s="29">
        <v>396708.46</v>
      </c>
      <c r="D21" s="27" t="s">
        <v>16</v>
      </c>
      <c r="E21" s="27"/>
    </row>
    <row r="22" spans="2:5" ht="12" customHeight="1">
      <c r="B22" s="26"/>
      <c r="C22" s="29"/>
      <c r="D22" s="27">
        <v>0</v>
      </c>
      <c r="E22" s="27">
        <v>0</v>
      </c>
    </row>
    <row r="23" spans="2:5" ht="12" customHeight="1">
      <c r="B23" s="26" t="s">
        <v>17</v>
      </c>
      <c r="C23" s="29"/>
      <c r="D23" s="27"/>
      <c r="E23" s="27"/>
    </row>
    <row r="24" spans="2:5" ht="12" customHeight="1">
      <c r="B24" s="28" t="s">
        <v>18</v>
      </c>
      <c r="C24" s="29">
        <v>434453.71</v>
      </c>
      <c r="D24" s="27" t="s">
        <v>16</v>
      </c>
      <c r="E24" s="27"/>
    </row>
    <row r="25" spans="2:5" ht="12" customHeight="1">
      <c r="B25" s="30"/>
      <c r="C25" s="29"/>
      <c r="D25" s="31">
        <v>0</v>
      </c>
      <c r="E25" s="31">
        <v>0</v>
      </c>
    </row>
    <row r="26" spans="2:5" ht="12" customHeight="1">
      <c r="B26" s="21"/>
      <c r="C26" s="32">
        <f>SUM(C17:C25)</f>
        <v>2008906.72</v>
      </c>
      <c r="D26" s="23"/>
      <c r="E26" s="23">
        <f>SUM(E17:E25)</f>
        <v>0</v>
      </c>
    </row>
    <row r="27" spans="2:5" ht="12" customHeight="1">
      <c r="B27" s="21"/>
      <c r="C27" s="11"/>
      <c r="D27" s="11"/>
      <c r="E27" s="11"/>
    </row>
    <row r="28" spans="2:5" ht="12" customHeight="1">
      <c r="B28" s="21"/>
      <c r="C28" s="11"/>
      <c r="D28" s="11"/>
      <c r="E28" s="11"/>
    </row>
    <row r="29" spans="2:5" ht="12" customHeight="1">
      <c r="B29" s="21"/>
      <c r="C29" s="11"/>
      <c r="D29" s="11"/>
      <c r="E29" s="11"/>
    </row>
    <row r="30" spans="2:5" ht="12" customHeight="1">
      <c r="B30" s="20" t="s">
        <v>19</v>
      </c>
      <c r="C30" s="33"/>
      <c r="D30" s="11"/>
      <c r="E30" s="11"/>
    </row>
    <row r="32" spans="2:5" ht="12" customHeight="1">
      <c r="B32" s="22" t="s">
        <v>20</v>
      </c>
      <c r="C32" s="23" t="s">
        <v>8</v>
      </c>
      <c r="D32" s="23" t="s">
        <v>21</v>
      </c>
      <c r="E32" s="23" t="s">
        <v>22</v>
      </c>
    </row>
    <row r="33" spans="2:6" ht="12" customHeight="1">
      <c r="B33" s="26" t="s">
        <v>23</v>
      </c>
      <c r="C33" s="34"/>
      <c r="D33" s="34"/>
      <c r="E33" s="35"/>
    </row>
    <row r="34" spans="2:6" ht="12" customHeight="1">
      <c r="B34" s="26" t="s">
        <v>24</v>
      </c>
      <c r="C34" s="35">
        <v>12824246.48</v>
      </c>
      <c r="D34" s="34">
        <v>13124371.93</v>
      </c>
      <c r="E34" s="35">
        <v>201854.73</v>
      </c>
    </row>
    <row r="35" spans="2:6" ht="12" customHeight="1">
      <c r="B35" s="26" t="s">
        <v>25</v>
      </c>
      <c r="C35" s="34"/>
      <c r="D35" s="34"/>
      <c r="E35" s="34"/>
    </row>
    <row r="36" spans="2:6" ht="12" customHeight="1">
      <c r="B36" s="26"/>
      <c r="C36" s="34"/>
      <c r="D36" s="34"/>
      <c r="E36" s="34"/>
    </row>
    <row r="37" spans="2:6" ht="12" customHeight="1">
      <c r="B37" s="30"/>
      <c r="C37" s="36"/>
      <c r="D37" s="36"/>
      <c r="E37" s="36"/>
    </row>
    <row r="38" spans="2:6" ht="12" customHeight="1">
      <c r="C38" s="37">
        <f>SUM(C33:C37)</f>
        <v>12824246.48</v>
      </c>
      <c r="D38" s="23">
        <f>SUM(D33:D37)</f>
        <v>13124371.93</v>
      </c>
      <c r="E38" s="23">
        <f>SUM(E33:E37)</f>
        <v>201854.73</v>
      </c>
    </row>
    <row r="39" spans="2:6" ht="12" customHeight="1">
      <c r="C39" s="38"/>
      <c r="D39" s="38"/>
      <c r="E39" s="38"/>
    </row>
    <row r="40" spans="2:6" ht="12" customHeight="1"/>
    <row r="41" spans="2:6" ht="12" customHeight="1">
      <c r="B41" s="22" t="s">
        <v>26</v>
      </c>
      <c r="C41" s="23" t="s">
        <v>8</v>
      </c>
      <c r="D41" s="23" t="s">
        <v>27</v>
      </c>
      <c r="E41" s="23" t="s">
        <v>28</v>
      </c>
      <c r="F41" s="23" t="s">
        <v>29</v>
      </c>
    </row>
    <row r="42" spans="2:6" ht="12" customHeight="1">
      <c r="B42" s="26" t="s">
        <v>30</v>
      </c>
      <c r="C42" s="34"/>
      <c r="D42" s="34"/>
      <c r="E42" s="34"/>
      <c r="F42" s="34"/>
    </row>
    <row r="43" spans="2:6" ht="12" customHeight="1">
      <c r="B43" s="28" t="s">
        <v>31</v>
      </c>
      <c r="C43" s="35">
        <v>1040024.64</v>
      </c>
      <c r="D43" s="35">
        <f>+C43</f>
        <v>1040024.64</v>
      </c>
      <c r="E43" s="35"/>
      <c r="F43" s="35"/>
    </row>
    <row r="44" spans="2:6" ht="12" customHeight="1">
      <c r="B44" s="28" t="s">
        <v>32</v>
      </c>
      <c r="C44" s="35">
        <v>176179.05</v>
      </c>
      <c r="D44" s="35">
        <f t="shared" ref="D44:D52" si="0">+C44</f>
        <v>176179.05</v>
      </c>
      <c r="E44" s="35"/>
      <c r="F44" s="35"/>
    </row>
    <row r="45" spans="2:6" ht="12" customHeight="1">
      <c r="B45" s="28" t="s">
        <v>33</v>
      </c>
      <c r="C45" s="35">
        <v>9163.91</v>
      </c>
      <c r="D45" s="35">
        <f t="shared" si="0"/>
        <v>9163.91</v>
      </c>
      <c r="E45" s="35"/>
      <c r="F45" s="35"/>
    </row>
    <row r="46" spans="2:6" ht="12" customHeight="1">
      <c r="B46" s="28" t="s">
        <v>34</v>
      </c>
      <c r="C46" s="35">
        <v>376158.13</v>
      </c>
      <c r="D46" s="35">
        <f>+C46-F46</f>
        <v>75433.070000000007</v>
      </c>
      <c r="E46" s="35"/>
      <c r="F46" s="35">
        <v>300725.06</v>
      </c>
    </row>
    <row r="47" spans="2:6" ht="12" customHeight="1">
      <c r="B47" s="26" t="s">
        <v>35</v>
      </c>
      <c r="C47" s="35"/>
      <c r="D47" s="35"/>
      <c r="E47" s="35"/>
      <c r="F47" s="35"/>
    </row>
    <row r="48" spans="2:6" ht="12" customHeight="1">
      <c r="B48" s="28" t="s">
        <v>36</v>
      </c>
      <c r="C48" s="35">
        <v>114800</v>
      </c>
      <c r="D48" s="35">
        <f t="shared" si="0"/>
        <v>114800</v>
      </c>
      <c r="E48" s="35"/>
      <c r="F48" s="35"/>
    </row>
    <row r="49" spans="2:6" ht="12" customHeight="1">
      <c r="B49" s="26" t="s">
        <v>37</v>
      </c>
      <c r="C49" s="35"/>
      <c r="D49" s="35"/>
      <c r="E49" s="35"/>
      <c r="F49" s="35"/>
    </row>
    <row r="50" spans="2:6" ht="12" customHeight="1">
      <c r="B50" s="28" t="s">
        <v>38</v>
      </c>
      <c r="C50" s="35">
        <v>1829465.31</v>
      </c>
      <c r="D50" s="35">
        <f t="shared" si="0"/>
        <v>1829465.31</v>
      </c>
      <c r="E50" s="35"/>
      <c r="F50" s="35"/>
    </row>
    <row r="51" spans="2:6" ht="12" customHeight="1">
      <c r="B51" s="26" t="s">
        <v>39</v>
      </c>
      <c r="C51" s="35"/>
      <c r="D51" s="35"/>
      <c r="E51" s="35"/>
      <c r="F51" s="35"/>
    </row>
    <row r="52" spans="2:6" ht="12" customHeight="1">
      <c r="B52" s="28" t="s">
        <v>40</v>
      </c>
      <c r="C52" s="35">
        <v>11147029.6</v>
      </c>
      <c r="D52" s="35">
        <f t="shared" si="0"/>
        <v>11147029.6</v>
      </c>
      <c r="E52" s="35"/>
      <c r="F52" s="35"/>
    </row>
    <row r="53" spans="2:6" ht="12" customHeight="1">
      <c r="B53" s="30"/>
      <c r="C53" s="36"/>
      <c r="D53" s="36"/>
      <c r="E53" s="36"/>
      <c r="F53" s="36"/>
    </row>
    <row r="54" spans="2:6" ht="12" customHeight="1">
      <c r="C54" s="32">
        <f>SUM(C41:C53)</f>
        <v>14692820.640000001</v>
      </c>
      <c r="D54" s="32">
        <f>SUM(D42:D53)</f>
        <v>14392095.58</v>
      </c>
      <c r="E54" s="32">
        <f>SUM(E41:E53)</f>
        <v>0</v>
      </c>
      <c r="F54" s="32">
        <f>SUM(F41:F53)</f>
        <v>300725.06</v>
      </c>
    </row>
    <row r="55" spans="2:6" ht="12" customHeight="1"/>
    <row r="56" spans="2:6" ht="12" customHeight="1"/>
    <row r="57" spans="2:6" ht="12" customHeight="1"/>
    <row r="58" spans="2:6" ht="12" customHeight="1">
      <c r="B58" s="20" t="s">
        <v>41</v>
      </c>
    </row>
    <row r="59" spans="2:6" ht="12.75" customHeight="1">
      <c r="B59" s="39"/>
    </row>
    <row r="60" spans="2:6">
      <c r="B60" s="22" t="s">
        <v>42</v>
      </c>
      <c r="C60" s="23" t="s">
        <v>8</v>
      </c>
      <c r="D60" s="23" t="s">
        <v>43</v>
      </c>
    </row>
    <row r="61" spans="2:6">
      <c r="B61" s="24" t="s">
        <v>44</v>
      </c>
      <c r="C61" s="25"/>
      <c r="D61" s="25">
        <v>0</v>
      </c>
    </row>
    <row r="62" spans="2:6">
      <c r="B62" s="40" t="s">
        <v>45</v>
      </c>
      <c r="C62" s="27"/>
      <c r="D62" s="27">
        <v>0</v>
      </c>
    </row>
    <row r="63" spans="2:6">
      <c r="B63" s="26" t="s">
        <v>46</v>
      </c>
      <c r="C63" s="27"/>
      <c r="D63" s="27"/>
    </row>
    <row r="64" spans="2:6">
      <c r="B64" s="30"/>
      <c r="C64" s="31"/>
      <c r="D64" s="31">
        <v>0</v>
      </c>
    </row>
    <row r="65" spans="2:7">
      <c r="B65" s="41"/>
      <c r="C65" s="23">
        <f>SUM(C60:C64)</f>
        <v>0</v>
      </c>
      <c r="D65" s="23"/>
    </row>
    <row r="66" spans="2:7">
      <c r="B66" s="41"/>
      <c r="C66" s="42"/>
      <c r="D66" s="42"/>
    </row>
    <row r="67" spans="2:7" ht="12" customHeight="1">
      <c r="B67" s="41"/>
      <c r="C67" s="42"/>
      <c r="D67" s="42"/>
    </row>
    <row r="68" spans="2:7" ht="14.25" customHeight="1"/>
    <row r="69" spans="2:7">
      <c r="B69" s="20" t="s">
        <v>47</v>
      </c>
    </row>
    <row r="70" spans="2:7">
      <c r="B70" s="39"/>
    </row>
    <row r="71" spans="2:7">
      <c r="B71" s="22" t="s">
        <v>48</v>
      </c>
      <c r="C71" s="23" t="s">
        <v>8</v>
      </c>
      <c r="D71" s="23" t="s">
        <v>9</v>
      </c>
      <c r="E71" s="23" t="s">
        <v>49</v>
      </c>
      <c r="F71" s="43" t="s">
        <v>50</v>
      </c>
      <c r="G71" s="23" t="s">
        <v>51</v>
      </c>
    </row>
    <row r="72" spans="2:7">
      <c r="B72" s="44" t="s">
        <v>52</v>
      </c>
      <c r="C72" s="25"/>
      <c r="D72" s="25">
        <v>0</v>
      </c>
      <c r="E72" s="25">
        <v>0</v>
      </c>
      <c r="F72" s="25">
        <v>0</v>
      </c>
      <c r="G72" s="45">
        <v>0</v>
      </c>
    </row>
    <row r="73" spans="2:7">
      <c r="B73" s="40" t="s">
        <v>45</v>
      </c>
      <c r="C73" s="27"/>
      <c r="D73" s="27">
        <v>0</v>
      </c>
      <c r="E73" s="27">
        <v>0</v>
      </c>
      <c r="F73" s="27">
        <v>0</v>
      </c>
      <c r="G73" s="45">
        <v>0</v>
      </c>
    </row>
    <row r="74" spans="2:7">
      <c r="B74" s="44"/>
      <c r="C74" s="27"/>
      <c r="D74" s="27">
        <v>0</v>
      </c>
      <c r="E74" s="27">
        <v>0</v>
      </c>
      <c r="F74" s="27">
        <v>0</v>
      </c>
      <c r="G74" s="45">
        <v>0</v>
      </c>
    </row>
    <row r="75" spans="2:7">
      <c r="B75" s="46"/>
      <c r="C75" s="31"/>
      <c r="D75" s="31">
        <v>0</v>
      </c>
      <c r="E75" s="31">
        <v>0</v>
      </c>
      <c r="F75" s="31">
        <v>0</v>
      </c>
      <c r="G75" s="47">
        <v>0</v>
      </c>
    </row>
    <row r="76" spans="2:7">
      <c r="B76" s="41"/>
      <c r="C76" s="23">
        <f>SUM(C71:C75)</f>
        <v>0</v>
      </c>
      <c r="D76" s="48">
        <v>0</v>
      </c>
      <c r="E76" s="49">
        <v>0</v>
      </c>
      <c r="F76" s="49">
        <v>0</v>
      </c>
      <c r="G76" s="50">
        <v>0</v>
      </c>
    </row>
    <row r="77" spans="2:7">
      <c r="B77" s="41"/>
      <c r="C77" s="51"/>
      <c r="D77" s="51"/>
      <c r="E77" s="51"/>
      <c r="F77" s="51"/>
      <c r="G77" s="51"/>
    </row>
    <row r="78" spans="2:7">
      <c r="B78" s="41"/>
      <c r="C78" s="51"/>
      <c r="D78" s="51"/>
      <c r="E78" s="51"/>
      <c r="F78" s="51"/>
      <c r="G78" s="51"/>
    </row>
    <row r="79" spans="2:7">
      <c r="B79" s="41"/>
      <c r="C79" s="51"/>
      <c r="D79" s="51"/>
      <c r="E79" s="51"/>
      <c r="F79" s="51"/>
      <c r="G79" s="51"/>
    </row>
    <row r="80" spans="2:7">
      <c r="B80" s="22" t="s">
        <v>53</v>
      </c>
      <c r="C80" s="23" t="s">
        <v>8</v>
      </c>
      <c r="D80" s="23" t="s">
        <v>9</v>
      </c>
      <c r="E80" s="23" t="s">
        <v>54</v>
      </c>
      <c r="F80" s="51"/>
      <c r="G80" s="51"/>
    </row>
    <row r="81" spans="2:7">
      <c r="B81" s="24" t="s">
        <v>55</v>
      </c>
      <c r="C81" s="45"/>
      <c r="D81" s="27">
        <v>0</v>
      </c>
      <c r="E81" s="27">
        <v>0</v>
      </c>
      <c r="F81" s="51"/>
      <c r="G81" s="51"/>
    </row>
    <row r="82" spans="2:7">
      <c r="B82" s="52" t="s">
        <v>45</v>
      </c>
      <c r="C82" s="45"/>
      <c r="D82" s="27">
        <v>0</v>
      </c>
      <c r="E82" s="27">
        <v>0</v>
      </c>
      <c r="F82" s="51"/>
      <c r="G82" s="51"/>
    </row>
    <row r="83" spans="2:7">
      <c r="B83" s="41"/>
      <c r="C83" s="23">
        <f>SUM(C81:C82)</f>
        <v>0</v>
      </c>
      <c r="D83" s="53"/>
      <c r="E83" s="54"/>
      <c r="F83" s="51"/>
      <c r="G83" s="51"/>
    </row>
    <row r="84" spans="2:7">
      <c r="B84" s="41"/>
      <c r="C84" s="51"/>
      <c r="D84" s="51"/>
      <c r="E84" s="51"/>
      <c r="F84" s="51"/>
      <c r="G84" s="51"/>
    </row>
    <row r="85" spans="2:7">
      <c r="B85" s="39"/>
    </row>
    <row r="86" spans="2:7">
      <c r="B86" s="20" t="s">
        <v>56</v>
      </c>
    </row>
    <row r="88" spans="2:7">
      <c r="B88" s="39"/>
    </row>
    <row r="89" spans="2:7">
      <c r="B89" s="22" t="s">
        <v>57</v>
      </c>
      <c r="C89" s="23" t="s">
        <v>58</v>
      </c>
      <c r="D89" s="23" t="s">
        <v>59</v>
      </c>
      <c r="E89" s="23" t="s">
        <v>60</v>
      </c>
      <c r="F89" s="23" t="s">
        <v>61</v>
      </c>
    </row>
    <row r="90" spans="2:7">
      <c r="B90" s="24" t="s">
        <v>62</v>
      </c>
      <c r="C90" s="55"/>
      <c r="D90" s="56"/>
      <c r="E90" s="56"/>
      <c r="F90" s="56">
        <v>0</v>
      </c>
    </row>
    <row r="91" spans="2:7">
      <c r="B91" s="28" t="s">
        <v>63</v>
      </c>
      <c r="C91" s="35">
        <v>103785265.66</v>
      </c>
      <c r="D91" s="35">
        <v>103785265.66</v>
      </c>
      <c r="E91" s="35">
        <v>0</v>
      </c>
      <c r="F91" s="34"/>
    </row>
    <row r="92" spans="2:7">
      <c r="B92" s="28" t="s">
        <v>64</v>
      </c>
      <c r="C92" s="35">
        <v>90559855.099999994</v>
      </c>
      <c r="D92" s="35">
        <v>101043030.89</v>
      </c>
      <c r="E92" s="35">
        <v>10483175.789999999</v>
      </c>
      <c r="F92" s="34"/>
    </row>
    <row r="93" spans="2:7">
      <c r="B93" s="28" t="s">
        <v>65</v>
      </c>
      <c r="C93" s="35">
        <v>457218059.45999998</v>
      </c>
      <c r="D93" s="35">
        <v>501304876.35000002</v>
      </c>
      <c r="E93" s="35">
        <v>44086816.890000001</v>
      </c>
      <c r="F93" s="34"/>
    </row>
    <row r="94" spans="2:7">
      <c r="B94" s="28" t="s">
        <v>66</v>
      </c>
      <c r="C94" s="35">
        <v>61767.87</v>
      </c>
      <c r="D94" s="35">
        <v>61767.87</v>
      </c>
      <c r="E94" s="35">
        <v>0</v>
      </c>
      <c r="F94" s="34"/>
    </row>
    <row r="95" spans="2:7">
      <c r="B95" s="28" t="s">
        <v>67</v>
      </c>
      <c r="C95" s="35">
        <v>10395589.439999999</v>
      </c>
      <c r="D95" s="35">
        <v>11073330.310000001</v>
      </c>
      <c r="E95" s="35">
        <v>677740.87</v>
      </c>
      <c r="F95" s="34"/>
    </row>
    <row r="96" spans="2:7" ht="15">
      <c r="B96" s="57"/>
      <c r="C96" s="35"/>
      <c r="D96" s="35"/>
      <c r="E96" s="35"/>
      <c r="F96" s="34">
        <v>0</v>
      </c>
    </row>
    <row r="97" spans="2:6">
      <c r="B97" s="26" t="s">
        <v>68</v>
      </c>
      <c r="C97" s="35"/>
      <c r="D97" s="35"/>
      <c r="E97" s="35"/>
      <c r="F97" s="34">
        <v>0</v>
      </c>
    </row>
    <row r="98" spans="2:6">
      <c r="B98" s="28" t="s">
        <v>69</v>
      </c>
      <c r="C98" s="35">
        <v>18430156.899999999</v>
      </c>
      <c r="D98" s="35">
        <v>19367001</v>
      </c>
      <c r="E98" s="35">
        <v>936844.1</v>
      </c>
      <c r="F98" s="34"/>
    </row>
    <row r="99" spans="2:6">
      <c r="B99" s="28" t="s">
        <v>70</v>
      </c>
      <c r="C99" s="35">
        <v>28603732.210000001</v>
      </c>
      <c r="D99" s="35">
        <v>28583079.329999998</v>
      </c>
      <c r="E99" s="35">
        <v>-20652.88</v>
      </c>
      <c r="F99" s="34"/>
    </row>
    <row r="100" spans="2:6">
      <c r="B100" s="28" t="s">
        <v>71</v>
      </c>
      <c r="C100" s="35">
        <v>1582295.65</v>
      </c>
      <c r="D100" s="35">
        <v>1585194.65</v>
      </c>
      <c r="E100" s="35">
        <v>2899</v>
      </c>
      <c r="F100" s="34"/>
    </row>
    <row r="101" spans="2:6">
      <c r="B101" s="28" t="s">
        <v>72</v>
      </c>
      <c r="C101" s="35">
        <v>61553068.039999999</v>
      </c>
      <c r="D101" s="35">
        <v>61575949.32</v>
      </c>
      <c r="E101" s="35">
        <v>22881.279999999999</v>
      </c>
      <c r="F101" s="34"/>
    </row>
    <row r="102" spans="2:6">
      <c r="B102" s="28" t="s">
        <v>73</v>
      </c>
      <c r="C102" s="35">
        <v>58375591.530000001</v>
      </c>
      <c r="D102" s="35">
        <v>58282210.469999999</v>
      </c>
      <c r="E102" s="35">
        <v>-93381.06</v>
      </c>
      <c r="F102" s="34"/>
    </row>
    <row r="103" spans="2:6">
      <c r="B103" s="28" t="s">
        <v>74</v>
      </c>
      <c r="C103" s="35">
        <v>5386210.0599999996</v>
      </c>
      <c r="D103" s="35">
        <v>5839462.7800000003</v>
      </c>
      <c r="E103" s="35">
        <v>453252.72</v>
      </c>
      <c r="F103" s="34"/>
    </row>
    <row r="104" spans="2:6">
      <c r="B104" s="28" t="s">
        <v>75</v>
      </c>
      <c r="C104" s="35">
        <v>6013595.8600000003</v>
      </c>
      <c r="D104" s="35">
        <v>6012540.1600000001</v>
      </c>
      <c r="E104" s="35">
        <v>-1055.7</v>
      </c>
      <c r="F104" s="34"/>
    </row>
    <row r="105" spans="2:6">
      <c r="B105" s="28" t="s">
        <v>76</v>
      </c>
      <c r="C105" s="35">
        <v>12585060.539999999</v>
      </c>
      <c r="D105" s="35">
        <v>12605745.84</v>
      </c>
      <c r="E105" s="35">
        <v>20685.3</v>
      </c>
      <c r="F105" s="34"/>
    </row>
    <row r="106" spans="2:6">
      <c r="B106" s="28" t="s">
        <v>77</v>
      </c>
      <c r="C106" s="35">
        <v>22742.86</v>
      </c>
      <c r="D106" s="35">
        <v>22742.86</v>
      </c>
      <c r="E106" s="35">
        <v>0</v>
      </c>
      <c r="F106" s="34"/>
    </row>
    <row r="107" spans="2:6">
      <c r="B107" s="28" t="s">
        <v>78</v>
      </c>
      <c r="C107" s="35">
        <v>1136007.95</v>
      </c>
      <c r="D107" s="35">
        <v>1136007.95</v>
      </c>
      <c r="E107" s="35">
        <v>0</v>
      </c>
      <c r="F107" s="34"/>
    </row>
    <row r="108" spans="2:6">
      <c r="B108" s="28" t="s">
        <v>79</v>
      </c>
      <c r="C108" s="35">
        <v>52206404.439999998</v>
      </c>
      <c r="D108" s="35">
        <v>52310725.869999997</v>
      </c>
      <c r="E108" s="35">
        <v>104321.43</v>
      </c>
      <c r="F108" s="34"/>
    </row>
    <row r="109" spans="2:6">
      <c r="B109" s="28" t="s">
        <v>80</v>
      </c>
      <c r="C109" s="35">
        <v>27077726.780000001</v>
      </c>
      <c r="D109" s="35">
        <v>26941706.079999998</v>
      </c>
      <c r="E109" s="35">
        <v>-136020.70000000001</v>
      </c>
      <c r="F109" s="34"/>
    </row>
    <row r="110" spans="2:6">
      <c r="B110" s="28" t="s">
        <v>81</v>
      </c>
      <c r="C110" s="35">
        <v>291747.68</v>
      </c>
      <c r="D110" s="35">
        <v>847521.96</v>
      </c>
      <c r="E110" s="35">
        <v>555774.28</v>
      </c>
      <c r="F110" s="34"/>
    </row>
    <row r="111" spans="2:6">
      <c r="B111" s="28" t="s">
        <v>82</v>
      </c>
      <c r="C111" s="35">
        <v>4535.66</v>
      </c>
      <c r="D111" s="35">
        <v>4535.66</v>
      </c>
      <c r="E111" s="35">
        <v>0</v>
      </c>
      <c r="F111" s="34"/>
    </row>
    <row r="112" spans="2:6">
      <c r="B112" s="28" t="s">
        <v>83</v>
      </c>
      <c r="C112" s="35">
        <v>2536706.16</v>
      </c>
      <c r="D112" s="35">
        <v>2536706.16</v>
      </c>
      <c r="E112" s="35">
        <v>0</v>
      </c>
      <c r="F112" s="34"/>
    </row>
    <row r="113" spans="2:6">
      <c r="B113" s="28" t="s">
        <v>84</v>
      </c>
      <c r="C113" s="35">
        <v>2327179.08</v>
      </c>
      <c r="D113" s="35">
        <v>2327179.08</v>
      </c>
      <c r="E113" s="35">
        <v>0</v>
      </c>
      <c r="F113" s="34"/>
    </row>
    <row r="114" spans="2:6">
      <c r="B114" s="28" t="s">
        <v>85</v>
      </c>
      <c r="C114" s="35">
        <v>11737889.550000001</v>
      </c>
      <c r="D114" s="35">
        <v>11737889.550000001</v>
      </c>
      <c r="E114" s="35">
        <v>0</v>
      </c>
      <c r="F114" s="34"/>
    </row>
    <row r="115" spans="2:6">
      <c r="B115" s="28" t="s">
        <v>86</v>
      </c>
      <c r="C115" s="35">
        <v>9028795</v>
      </c>
      <c r="D115" s="35">
        <v>9028795</v>
      </c>
      <c r="E115" s="35">
        <v>0</v>
      </c>
      <c r="F115" s="34"/>
    </row>
    <row r="116" spans="2:6">
      <c r="B116" s="28" t="s">
        <v>87</v>
      </c>
      <c r="C116" s="35">
        <v>46006.49</v>
      </c>
      <c r="D116" s="35">
        <v>46006.49</v>
      </c>
      <c r="E116" s="35">
        <v>0</v>
      </c>
      <c r="F116" s="34"/>
    </row>
    <row r="117" spans="2:6">
      <c r="B117" s="28" t="s">
        <v>88</v>
      </c>
      <c r="C117" s="35">
        <v>5308382.95</v>
      </c>
      <c r="D117" s="35">
        <v>5524537.9299999997</v>
      </c>
      <c r="E117" s="35">
        <v>216154.98</v>
      </c>
      <c r="F117" s="34"/>
    </row>
    <row r="118" spans="2:6">
      <c r="B118" s="28" t="s">
        <v>89</v>
      </c>
      <c r="C118" s="35">
        <v>10791181.060000001</v>
      </c>
      <c r="D118" s="35">
        <v>10784458.93</v>
      </c>
      <c r="E118" s="35">
        <v>-6722.13</v>
      </c>
      <c r="F118" s="34"/>
    </row>
    <row r="119" spans="2:6">
      <c r="B119" s="28" t="s">
        <v>90</v>
      </c>
      <c r="C119" s="35">
        <v>114573.94</v>
      </c>
      <c r="D119" s="35">
        <v>114573.94</v>
      </c>
      <c r="E119" s="35">
        <v>0</v>
      </c>
      <c r="F119" s="34"/>
    </row>
    <row r="120" spans="2:6">
      <c r="B120" s="28" t="s">
        <v>91</v>
      </c>
      <c r="C120" s="35">
        <v>615427.9</v>
      </c>
      <c r="D120" s="35">
        <v>615427.9</v>
      </c>
      <c r="E120" s="35">
        <v>0</v>
      </c>
      <c r="F120" s="34"/>
    </row>
    <row r="121" spans="2:6">
      <c r="B121" s="28" t="s">
        <v>92</v>
      </c>
      <c r="C121" s="35">
        <v>1531290.06</v>
      </c>
      <c r="D121" s="35">
        <v>1531290.06</v>
      </c>
      <c r="E121" s="35">
        <v>0</v>
      </c>
      <c r="F121" s="34"/>
    </row>
    <row r="122" spans="2:6">
      <c r="B122" s="28" t="s">
        <v>93</v>
      </c>
      <c r="C122" s="35">
        <v>2985834.19</v>
      </c>
      <c r="D122" s="35">
        <v>2989739.19</v>
      </c>
      <c r="E122" s="35">
        <v>3905</v>
      </c>
      <c r="F122" s="34"/>
    </row>
    <row r="123" spans="2:6">
      <c r="B123" s="28" t="s">
        <v>94</v>
      </c>
      <c r="C123" s="35">
        <v>154464.29</v>
      </c>
      <c r="D123" s="35">
        <v>154464.29</v>
      </c>
      <c r="E123" s="35">
        <v>0</v>
      </c>
      <c r="F123" s="34"/>
    </row>
    <row r="124" spans="2:6">
      <c r="B124" s="28" t="s">
        <v>95</v>
      </c>
      <c r="C124" s="35">
        <v>2883627.51</v>
      </c>
      <c r="D124" s="35">
        <v>2886214.51</v>
      </c>
      <c r="E124" s="35">
        <v>2587</v>
      </c>
      <c r="F124" s="34"/>
    </row>
    <row r="125" spans="2:6">
      <c r="B125" s="28" t="s">
        <v>96</v>
      </c>
      <c r="C125" s="35">
        <v>790666.88</v>
      </c>
      <c r="D125" s="35">
        <v>790666.88</v>
      </c>
      <c r="E125" s="35">
        <v>0</v>
      </c>
      <c r="F125" s="34"/>
    </row>
    <row r="126" spans="2:6">
      <c r="B126" s="28" t="s">
        <v>97</v>
      </c>
      <c r="C126" s="35">
        <v>63288.46</v>
      </c>
      <c r="D126" s="35">
        <v>75173.34</v>
      </c>
      <c r="E126" s="35">
        <v>11884.88</v>
      </c>
      <c r="F126" s="34"/>
    </row>
    <row r="127" spans="2:6">
      <c r="B127" s="28" t="s">
        <v>98</v>
      </c>
      <c r="C127" s="35">
        <v>4002377.53</v>
      </c>
      <c r="D127" s="35">
        <v>3998661.23</v>
      </c>
      <c r="E127" s="35">
        <v>-3716.3</v>
      </c>
      <c r="F127" s="34"/>
    </row>
    <row r="128" spans="2:6">
      <c r="B128" s="28" t="s">
        <v>99</v>
      </c>
      <c r="C128" s="35">
        <v>10879.93</v>
      </c>
      <c r="D128" s="35">
        <v>10879.93</v>
      </c>
      <c r="E128" s="35">
        <v>0</v>
      </c>
      <c r="F128" s="34"/>
    </row>
    <row r="129" spans="2:6">
      <c r="B129" s="28" t="s">
        <v>100</v>
      </c>
      <c r="C129" s="35">
        <v>885985.29</v>
      </c>
      <c r="D129" s="35">
        <v>879680.87</v>
      </c>
      <c r="E129" s="35">
        <v>-6304.42</v>
      </c>
      <c r="F129" s="34"/>
    </row>
    <row r="130" spans="2:6">
      <c r="B130" s="28"/>
      <c r="C130" s="35"/>
      <c r="D130" s="35"/>
      <c r="E130" s="35"/>
      <c r="F130" s="34"/>
    </row>
    <row r="131" spans="2:6">
      <c r="B131" s="28"/>
      <c r="C131" s="35"/>
      <c r="D131" s="35"/>
      <c r="E131" s="35"/>
      <c r="F131" s="34"/>
    </row>
    <row r="132" spans="2:6">
      <c r="B132" s="26" t="s">
        <v>101</v>
      </c>
      <c r="C132" s="35"/>
      <c r="D132" s="35"/>
      <c r="E132" s="35"/>
      <c r="F132" s="34">
        <v>0</v>
      </c>
    </row>
    <row r="133" spans="2:6">
      <c r="B133" s="28" t="s">
        <v>102</v>
      </c>
      <c r="C133" s="35">
        <v>-8814120.5899999999</v>
      </c>
      <c r="D133" s="35">
        <v>-8814120.5899999999</v>
      </c>
      <c r="E133" s="35">
        <v>0</v>
      </c>
      <c r="F133" s="34" t="s">
        <v>103</v>
      </c>
    </row>
    <row r="134" spans="2:6">
      <c r="B134" s="28" t="s">
        <v>104</v>
      </c>
      <c r="C134" s="35">
        <v>-11489825.57</v>
      </c>
      <c r="D134" s="35">
        <v>-11473516.220000001</v>
      </c>
      <c r="E134" s="35">
        <v>16309.35</v>
      </c>
      <c r="F134" s="34" t="s">
        <v>103</v>
      </c>
    </row>
    <row r="135" spans="2:6">
      <c r="B135" s="28" t="s">
        <v>105</v>
      </c>
      <c r="C135" s="35">
        <v>-347788</v>
      </c>
      <c r="D135" s="35">
        <v>-347788</v>
      </c>
      <c r="E135" s="35">
        <v>0</v>
      </c>
      <c r="F135" s="34" t="s">
        <v>103</v>
      </c>
    </row>
    <row r="136" spans="2:6">
      <c r="B136" s="28" t="s">
        <v>106</v>
      </c>
      <c r="C136" s="35">
        <v>-801809.83</v>
      </c>
      <c r="D136" s="35">
        <v>-795671.45</v>
      </c>
      <c r="E136" s="35">
        <v>6138.38</v>
      </c>
      <c r="F136" s="34" t="s">
        <v>103</v>
      </c>
    </row>
    <row r="137" spans="2:6">
      <c r="B137" s="28" t="s">
        <v>107</v>
      </c>
      <c r="C137" s="35">
        <v>-85889083.689999998</v>
      </c>
      <c r="D137" s="35">
        <v>-85853678.5</v>
      </c>
      <c r="E137" s="35">
        <v>35405.19</v>
      </c>
      <c r="F137" s="34" t="s">
        <v>103</v>
      </c>
    </row>
    <row r="138" spans="2:6">
      <c r="B138" s="28" t="s">
        <v>108</v>
      </c>
      <c r="C138" s="35">
        <v>-6151687.3300000001</v>
      </c>
      <c r="D138" s="35">
        <v>-6150038.3300000001</v>
      </c>
      <c r="E138" s="35">
        <v>1649</v>
      </c>
      <c r="F138" s="34" t="s">
        <v>103</v>
      </c>
    </row>
    <row r="139" spans="2:6">
      <c r="B139" s="28" t="s">
        <v>109</v>
      </c>
      <c r="C139" s="35">
        <v>-2327555.0699999998</v>
      </c>
      <c r="D139" s="35">
        <v>-2323943.0699999998</v>
      </c>
      <c r="E139" s="35">
        <v>3612</v>
      </c>
      <c r="F139" s="34" t="s">
        <v>103</v>
      </c>
    </row>
    <row r="140" spans="2:6">
      <c r="B140" s="28" t="s">
        <v>110</v>
      </c>
      <c r="C140" s="35">
        <v>-1516</v>
      </c>
      <c r="D140" s="35">
        <v>-1516</v>
      </c>
      <c r="E140" s="35">
        <v>0</v>
      </c>
      <c r="F140" s="34" t="s">
        <v>103</v>
      </c>
    </row>
    <row r="141" spans="2:6">
      <c r="B141" s="28" t="s">
        <v>111</v>
      </c>
      <c r="C141" s="35">
        <v>-246394</v>
      </c>
      <c r="D141" s="35">
        <v>-246394</v>
      </c>
      <c r="E141" s="35">
        <v>0</v>
      </c>
      <c r="F141" s="34" t="s">
        <v>103</v>
      </c>
    </row>
    <row r="142" spans="2:6">
      <c r="B142" s="28" t="s">
        <v>112</v>
      </c>
      <c r="C142" s="35">
        <v>-33132870.48</v>
      </c>
      <c r="D142" s="35">
        <v>-33032628.48</v>
      </c>
      <c r="E142" s="35">
        <v>100242</v>
      </c>
      <c r="F142" s="34" t="s">
        <v>103</v>
      </c>
    </row>
    <row r="143" spans="2:6">
      <c r="B143" s="28" t="s">
        <v>113</v>
      </c>
      <c r="C143" s="35">
        <v>-3515</v>
      </c>
      <c r="D143" s="35">
        <v>-3515</v>
      </c>
      <c r="E143" s="35">
        <v>0</v>
      </c>
      <c r="F143" s="34" t="s">
        <v>103</v>
      </c>
    </row>
    <row r="144" spans="2:6">
      <c r="B144" s="28" t="s">
        <v>114</v>
      </c>
      <c r="C144" s="35">
        <v>-2179564.56</v>
      </c>
      <c r="D144" s="35">
        <v>-2179564.56</v>
      </c>
      <c r="E144" s="35">
        <v>0</v>
      </c>
      <c r="F144" s="34" t="s">
        <v>103</v>
      </c>
    </row>
    <row r="145" spans="2:6">
      <c r="B145" s="28" t="s">
        <v>115</v>
      </c>
      <c r="C145" s="35">
        <v>-14894872.4</v>
      </c>
      <c r="D145" s="35">
        <v>-14894872.4</v>
      </c>
      <c r="E145" s="35">
        <v>0</v>
      </c>
      <c r="F145" s="34" t="s">
        <v>103</v>
      </c>
    </row>
    <row r="146" spans="2:6">
      <c r="B146" s="28" t="s">
        <v>116</v>
      </c>
      <c r="C146" s="35">
        <v>-16339</v>
      </c>
      <c r="D146" s="35">
        <v>-16339</v>
      </c>
      <c r="E146" s="35">
        <v>0</v>
      </c>
      <c r="F146" s="34" t="s">
        <v>103</v>
      </c>
    </row>
    <row r="147" spans="2:6">
      <c r="B147" s="28" t="s">
        <v>117</v>
      </c>
      <c r="C147" s="35">
        <v>-43527</v>
      </c>
      <c r="D147" s="35">
        <v>-43527</v>
      </c>
      <c r="E147" s="35">
        <v>0</v>
      </c>
      <c r="F147" s="34" t="s">
        <v>103</v>
      </c>
    </row>
    <row r="148" spans="2:6">
      <c r="B148" s="28" t="s">
        <v>118</v>
      </c>
      <c r="C148" s="35">
        <v>-8408433.5199999996</v>
      </c>
      <c r="D148" s="35">
        <v>-8404879.6899999995</v>
      </c>
      <c r="E148" s="35">
        <v>3553.83</v>
      </c>
      <c r="F148" s="34" t="s">
        <v>103</v>
      </c>
    </row>
    <row r="149" spans="2:6">
      <c r="B149" s="28" t="s">
        <v>119</v>
      </c>
      <c r="C149" s="35">
        <v>-5056</v>
      </c>
      <c r="D149" s="35">
        <v>-5056</v>
      </c>
      <c r="E149" s="35">
        <v>0</v>
      </c>
      <c r="F149" s="34" t="s">
        <v>103</v>
      </c>
    </row>
    <row r="150" spans="2:6">
      <c r="B150" s="28" t="s">
        <v>120</v>
      </c>
      <c r="C150" s="35">
        <v>-1282993.99</v>
      </c>
      <c r="D150" s="35">
        <v>-1282993.99</v>
      </c>
      <c r="E150" s="35">
        <v>0</v>
      </c>
      <c r="F150" s="34" t="s">
        <v>103</v>
      </c>
    </row>
    <row r="151" spans="2:6">
      <c r="B151" s="28" t="s">
        <v>121</v>
      </c>
      <c r="C151" s="35">
        <v>-546488.93999999994</v>
      </c>
      <c r="D151" s="35">
        <v>-546488.93999999994</v>
      </c>
      <c r="E151" s="35">
        <v>0</v>
      </c>
      <c r="F151" s="34" t="s">
        <v>103</v>
      </c>
    </row>
    <row r="152" spans="2:6">
      <c r="B152" s="28" t="s">
        <v>122</v>
      </c>
      <c r="C152" s="35">
        <v>-911712.87</v>
      </c>
      <c r="D152" s="35">
        <v>-911712.87</v>
      </c>
      <c r="E152" s="35">
        <v>0</v>
      </c>
      <c r="F152" s="34" t="s">
        <v>103</v>
      </c>
    </row>
    <row r="153" spans="2:6">
      <c r="B153" s="28" t="s">
        <v>123</v>
      </c>
      <c r="C153" s="35">
        <v>-3190163.19</v>
      </c>
      <c r="D153" s="35">
        <v>-3186792.19</v>
      </c>
      <c r="E153" s="35">
        <v>3371</v>
      </c>
      <c r="F153" s="34" t="s">
        <v>103</v>
      </c>
    </row>
    <row r="154" spans="2:6" ht="15">
      <c r="B154" s="58"/>
      <c r="C154" s="36"/>
      <c r="D154" s="59"/>
      <c r="E154" s="59"/>
      <c r="F154" s="36">
        <v>0</v>
      </c>
    </row>
    <row r="155" spans="2:6">
      <c r="C155" s="32">
        <f>SUM(C90:C154)</f>
        <v>810418652.92999935</v>
      </c>
      <c r="D155" s="32">
        <f>SUM(D90:D154)</f>
        <v>867900004.00999975</v>
      </c>
      <c r="E155" s="32">
        <f>SUM(E90:E154)</f>
        <v>57481351.079999983</v>
      </c>
      <c r="F155" s="60"/>
    </row>
    <row r="156" spans="2:6">
      <c r="D156" s="61"/>
      <c r="E156" s="61"/>
    </row>
    <row r="157" spans="2:6">
      <c r="D157" s="61"/>
      <c r="E157" s="61"/>
    </row>
    <row r="158" spans="2:6">
      <c r="B158" s="22" t="s">
        <v>124</v>
      </c>
      <c r="C158" s="23" t="s">
        <v>58</v>
      </c>
      <c r="D158" s="23" t="s">
        <v>59</v>
      </c>
      <c r="E158" s="23" t="s">
        <v>60</v>
      </c>
      <c r="F158" s="23" t="s">
        <v>61</v>
      </c>
    </row>
    <row r="159" spans="2:6">
      <c r="B159" s="24" t="s">
        <v>125</v>
      </c>
      <c r="C159" s="25"/>
      <c r="D159" s="25"/>
      <c r="E159" s="25"/>
      <c r="F159" s="25"/>
    </row>
    <row r="160" spans="2:6">
      <c r="B160" s="40" t="s">
        <v>45</v>
      </c>
      <c r="C160" s="27"/>
      <c r="D160" s="27"/>
      <c r="E160" s="27"/>
      <c r="F160" s="27"/>
    </row>
    <row r="161" spans="2:6">
      <c r="B161" s="26" t="s">
        <v>126</v>
      </c>
      <c r="C161" s="27"/>
      <c r="D161" s="27"/>
      <c r="E161" s="27"/>
      <c r="F161" s="27"/>
    </row>
    <row r="162" spans="2:6">
      <c r="B162" s="26"/>
      <c r="C162" s="27"/>
      <c r="D162" s="27"/>
      <c r="E162" s="27"/>
      <c r="F162" s="27"/>
    </row>
    <row r="163" spans="2:6">
      <c r="B163" s="26"/>
      <c r="C163" s="27"/>
      <c r="D163" s="27"/>
      <c r="E163" s="27"/>
      <c r="F163" s="27"/>
    </row>
    <row r="164" spans="2:6" ht="15">
      <c r="B164" s="58"/>
      <c r="C164" s="31"/>
      <c r="D164" s="31"/>
      <c r="E164" s="31"/>
      <c r="F164" s="31"/>
    </row>
    <row r="165" spans="2:6">
      <c r="C165" s="23">
        <f>SUM(C163:C164)</f>
        <v>0</v>
      </c>
      <c r="D165" s="23">
        <f>SUM(D163:D164)</f>
        <v>0</v>
      </c>
      <c r="E165" s="23">
        <f>SUM(E163:E164)</f>
        <v>0</v>
      </c>
      <c r="F165" s="60"/>
    </row>
    <row r="168" spans="2:6">
      <c r="B168" s="22" t="s">
        <v>127</v>
      </c>
      <c r="C168" s="23" t="s">
        <v>8</v>
      </c>
    </row>
    <row r="169" spans="2:6">
      <c r="B169" s="24" t="s">
        <v>128</v>
      </c>
      <c r="C169" s="25"/>
    </row>
    <row r="170" spans="2:6">
      <c r="B170" s="26"/>
      <c r="C170" s="27"/>
    </row>
    <row r="171" spans="2:6">
      <c r="B171" s="30"/>
      <c r="C171" s="31"/>
    </row>
    <row r="172" spans="2:6">
      <c r="C172" s="23">
        <f>SUM(C170:C171)</f>
        <v>0</v>
      </c>
    </row>
    <row r="173" spans="2:6" ht="15">
      <c r="B173"/>
    </row>
    <row r="175" spans="2:6">
      <c r="B175" s="62" t="s">
        <v>129</v>
      </c>
      <c r="C175" s="63" t="s">
        <v>8</v>
      </c>
      <c r="D175" s="64" t="s">
        <v>130</v>
      </c>
    </row>
    <row r="176" spans="2:6">
      <c r="B176" s="65"/>
      <c r="C176" s="66"/>
      <c r="D176" s="67"/>
    </row>
    <row r="177" spans="2:6">
      <c r="B177" s="68" t="s">
        <v>131</v>
      </c>
      <c r="C177" s="69">
        <v>96169.01</v>
      </c>
      <c r="D177" s="70"/>
    </row>
    <row r="178" spans="2:6">
      <c r="B178" s="40"/>
      <c r="C178" s="71"/>
      <c r="D178" s="71"/>
    </row>
    <row r="179" spans="2:6">
      <c r="B179" s="72"/>
      <c r="C179" s="71"/>
      <c r="D179" s="71"/>
    </row>
    <row r="180" spans="2:6">
      <c r="B180" s="73"/>
      <c r="C180" s="74"/>
      <c r="D180" s="74"/>
    </row>
    <row r="181" spans="2:6">
      <c r="C181" s="23">
        <f>SUM(C179:C180)</f>
        <v>0</v>
      </c>
      <c r="D181" s="23"/>
    </row>
    <row r="185" spans="2:6">
      <c r="B185" s="16" t="s">
        <v>132</v>
      </c>
    </row>
    <row r="187" spans="2:6">
      <c r="B187" s="62" t="s">
        <v>133</v>
      </c>
      <c r="C187" s="63" t="s">
        <v>8</v>
      </c>
      <c r="D187" s="23" t="s">
        <v>27</v>
      </c>
      <c r="E187" s="23" t="s">
        <v>28</v>
      </c>
      <c r="F187" s="23" t="s">
        <v>29</v>
      </c>
    </row>
    <row r="188" spans="2:6">
      <c r="B188" s="24" t="s">
        <v>134</v>
      </c>
      <c r="C188" s="56"/>
      <c r="D188" s="56"/>
      <c r="E188" s="56"/>
      <c r="F188" s="56"/>
    </row>
    <row r="189" spans="2:6">
      <c r="B189" s="28" t="s">
        <v>135</v>
      </c>
      <c r="C189" s="35">
        <v>26812.29</v>
      </c>
      <c r="D189" s="35">
        <v>26812.29</v>
      </c>
      <c r="E189" s="35"/>
      <c r="F189" s="35"/>
    </row>
    <row r="190" spans="2:6">
      <c r="B190" s="28" t="s">
        <v>136</v>
      </c>
      <c r="C190" s="35">
        <v>6422248.4100000001</v>
      </c>
      <c r="D190" s="35">
        <v>6422248.4100000001</v>
      </c>
      <c r="E190" s="35"/>
      <c r="F190" s="35"/>
    </row>
    <row r="191" spans="2:6">
      <c r="B191" s="28" t="s">
        <v>137</v>
      </c>
      <c r="C191" s="35">
        <v>2147280.96</v>
      </c>
      <c r="D191" s="35">
        <v>2147280.96</v>
      </c>
      <c r="E191" s="35"/>
      <c r="F191" s="35"/>
    </row>
    <row r="192" spans="2:6">
      <c r="B192" s="28" t="s">
        <v>138</v>
      </c>
      <c r="C192" s="35">
        <v>2084911.33</v>
      </c>
      <c r="D192" s="35">
        <v>2084911.33</v>
      </c>
      <c r="E192" s="35"/>
      <c r="F192" s="35"/>
    </row>
    <row r="193" spans="2:6">
      <c r="B193" s="28" t="s">
        <v>139</v>
      </c>
      <c r="C193" s="35">
        <v>5609235.29</v>
      </c>
      <c r="D193" s="35">
        <v>5609235.29</v>
      </c>
      <c r="E193" s="35"/>
      <c r="F193" s="35"/>
    </row>
    <row r="194" spans="2:6">
      <c r="B194" s="28" t="s">
        <v>140</v>
      </c>
      <c r="C194" s="35">
        <v>9373.6299999999992</v>
      </c>
      <c r="D194" s="35">
        <v>9373.6299999999992</v>
      </c>
      <c r="E194" s="35"/>
      <c r="F194" s="35"/>
    </row>
    <row r="195" spans="2:6">
      <c r="B195" s="28" t="s">
        <v>141</v>
      </c>
      <c r="C195" s="35">
        <v>11339.54</v>
      </c>
      <c r="D195" s="35">
        <v>11339.54</v>
      </c>
      <c r="E195" s="35"/>
      <c r="F195" s="35"/>
    </row>
    <row r="196" spans="2:6">
      <c r="B196" s="28" t="s">
        <v>142</v>
      </c>
      <c r="C196" s="35">
        <v>1114905.58</v>
      </c>
      <c r="D196" s="35">
        <v>1114905.58</v>
      </c>
      <c r="E196" s="35"/>
      <c r="F196" s="35"/>
    </row>
    <row r="197" spans="2:6">
      <c r="B197" s="28" t="s">
        <v>143</v>
      </c>
      <c r="C197" s="35">
        <v>732354.75</v>
      </c>
      <c r="D197" s="35">
        <v>732354.75</v>
      </c>
      <c r="E197" s="35"/>
      <c r="F197" s="35"/>
    </row>
    <row r="198" spans="2:6">
      <c r="B198" s="28" t="s">
        <v>144</v>
      </c>
      <c r="C198" s="35">
        <v>21695830.449999999</v>
      </c>
      <c r="D198" s="35">
        <v>21695830.449999999</v>
      </c>
      <c r="E198" s="35"/>
      <c r="F198" s="35"/>
    </row>
    <row r="199" spans="2:6">
      <c r="B199" s="28" t="s">
        <v>145</v>
      </c>
      <c r="C199" s="35">
        <v>20793779.41</v>
      </c>
      <c r="D199" s="35">
        <v>20793779.41</v>
      </c>
      <c r="E199" s="35"/>
      <c r="F199" s="35"/>
    </row>
    <row r="200" spans="2:6">
      <c r="B200" s="28" t="s">
        <v>146</v>
      </c>
      <c r="C200" s="35">
        <v>6401.29</v>
      </c>
      <c r="D200" s="35">
        <v>6401.29</v>
      </c>
      <c r="E200" s="35"/>
      <c r="F200" s="35"/>
    </row>
    <row r="201" spans="2:6">
      <c r="B201" s="28" t="s">
        <v>147</v>
      </c>
      <c r="C201" s="35">
        <v>3013270.85</v>
      </c>
      <c r="D201" s="35">
        <v>3013270.85</v>
      </c>
      <c r="E201" s="35"/>
      <c r="F201" s="35"/>
    </row>
    <row r="202" spans="2:6">
      <c r="B202" s="28" t="s">
        <v>148</v>
      </c>
      <c r="C202" s="35">
        <v>2914.98</v>
      </c>
      <c r="D202" s="35">
        <v>2914.98</v>
      </c>
      <c r="E202" s="35"/>
      <c r="F202" s="35"/>
    </row>
    <row r="203" spans="2:6">
      <c r="B203" s="28" t="s">
        <v>149</v>
      </c>
      <c r="C203" s="35">
        <v>672.97</v>
      </c>
      <c r="D203" s="35">
        <v>672.97</v>
      </c>
      <c r="E203" s="35"/>
      <c r="F203" s="35"/>
    </row>
    <row r="204" spans="2:6">
      <c r="B204" s="28" t="s">
        <v>150</v>
      </c>
      <c r="C204" s="35">
        <v>359146.79</v>
      </c>
      <c r="D204" s="35">
        <v>359146.79</v>
      </c>
      <c r="E204" s="35"/>
      <c r="F204" s="35"/>
    </row>
    <row r="205" spans="2:6">
      <c r="B205" s="28" t="s">
        <v>151</v>
      </c>
      <c r="C205" s="35">
        <v>11.22</v>
      </c>
      <c r="D205" s="35">
        <v>11.22</v>
      </c>
      <c r="E205" s="35"/>
      <c r="F205" s="35"/>
    </row>
    <row r="206" spans="2:6">
      <c r="B206" s="28" t="s">
        <v>152</v>
      </c>
      <c r="C206" s="35">
        <v>28889.759999999998</v>
      </c>
      <c r="D206" s="35">
        <v>28889.759999999998</v>
      </c>
      <c r="E206" s="35"/>
      <c r="F206" s="35"/>
    </row>
    <row r="207" spans="2:6">
      <c r="B207" s="28" t="s">
        <v>153</v>
      </c>
      <c r="C207" s="35">
        <v>747.73</v>
      </c>
      <c r="D207" s="35">
        <v>747.73</v>
      </c>
      <c r="E207" s="35"/>
      <c r="F207" s="35"/>
    </row>
    <row r="208" spans="2:6">
      <c r="B208" s="28" t="s">
        <v>154</v>
      </c>
      <c r="C208" s="35">
        <v>309378.23</v>
      </c>
      <c r="D208" s="35">
        <v>309378.23</v>
      </c>
      <c r="E208" s="35"/>
      <c r="F208" s="35"/>
    </row>
    <row r="209" spans="2:6">
      <c r="B209" s="28" t="s">
        <v>155</v>
      </c>
      <c r="C209" s="35">
        <v>12579040.109999999</v>
      </c>
      <c r="D209" s="35">
        <v>12579040.109999999</v>
      </c>
      <c r="E209" s="35"/>
      <c r="F209" s="35"/>
    </row>
    <row r="210" spans="2:6">
      <c r="B210" s="28" t="s">
        <v>156</v>
      </c>
      <c r="C210" s="35">
        <v>1126210.26</v>
      </c>
      <c r="D210" s="35">
        <v>1126210.26</v>
      </c>
      <c r="E210" s="35"/>
      <c r="F210" s="35"/>
    </row>
    <row r="211" spans="2:6">
      <c r="B211" s="28" t="s">
        <v>157</v>
      </c>
      <c r="C211" s="35">
        <v>9356.2099999999991</v>
      </c>
      <c r="D211" s="35">
        <v>9356.2099999999991</v>
      </c>
      <c r="E211" s="35"/>
      <c r="F211" s="35"/>
    </row>
    <row r="212" spans="2:6">
      <c r="B212" s="28"/>
      <c r="C212" s="35"/>
      <c r="D212" s="35"/>
      <c r="E212" s="35"/>
      <c r="F212" s="35"/>
    </row>
    <row r="213" spans="2:6">
      <c r="B213" s="30"/>
      <c r="C213" s="59"/>
      <c r="D213" s="59"/>
      <c r="E213" s="59"/>
      <c r="F213" s="59"/>
    </row>
    <row r="214" spans="2:6">
      <c r="C214" s="75">
        <f>SUM(C189:C213)</f>
        <v>78084112.039999992</v>
      </c>
      <c r="D214" s="75">
        <f>SUM(D189:D213)</f>
        <v>78084112.039999992</v>
      </c>
      <c r="E214" s="75">
        <f>SUM(E189:E213)</f>
        <v>0</v>
      </c>
      <c r="F214" s="75">
        <f>SUM(F189:F213)</f>
        <v>0</v>
      </c>
    </row>
    <row r="218" spans="2:6">
      <c r="B218" s="62" t="s">
        <v>158</v>
      </c>
      <c r="C218" s="63" t="s">
        <v>8</v>
      </c>
      <c r="D218" s="23" t="s">
        <v>159</v>
      </c>
      <c r="E218" s="23" t="s">
        <v>130</v>
      </c>
    </row>
    <row r="219" spans="2:6">
      <c r="B219" s="76" t="s">
        <v>160</v>
      </c>
      <c r="C219" s="77"/>
      <c r="D219" s="78"/>
      <c r="E219" s="79"/>
    </row>
    <row r="220" spans="2:6">
      <c r="B220" s="80" t="s">
        <v>45</v>
      </c>
      <c r="C220" s="81"/>
      <c r="D220" s="82"/>
      <c r="E220" s="83"/>
    </row>
    <row r="221" spans="2:6">
      <c r="B221" s="84"/>
      <c r="C221" s="85"/>
      <c r="D221" s="86"/>
      <c r="E221" s="87"/>
    </row>
    <row r="222" spans="2:6">
      <c r="C222" s="23">
        <f>SUM(C220:C221)</f>
        <v>0</v>
      </c>
      <c r="D222" s="88"/>
      <c r="E222" s="89"/>
    </row>
    <row r="225" spans="2:5" ht="25.5">
      <c r="B225" s="62" t="s">
        <v>161</v>
      </c>
      <c r="C225" s="63" t="s">
        <v>8</v>
      </c>
      <c r="D225" s="23" t="s">
        <v>159</v>
      </c>
      <c r="E225" s="23" t="s">
        <v>130</v>
      </c>
    </row>
    <row r="226" spans="2:5">
      <c r="B226" s="76" t="s">
        <v>162</v>
      </c>
      <c r="C226" s="77"/>
      <c r="D226" s="78"/>
      <c r="E226" s="79"/>
    </row>
    <row r="227" spans="2:5">
      <c r="B227" s="90" t="s">
        <v>163</v>
      </c>
      <c r="C227" s="91">
        <v>4548.45</v>
      </c>
      <c r="D227" s="82"/>
      <c r="E227" s="83"/>
    </row>
    <row r="228" spans="2:5">
      <c r="B228" s="84"/>
      <c r="C228" s="85"/>
      <c r="D228" s="86"/>
      <c r="E228" s="87"/>
    </row>
    <row r="229" spans="2:5">
      <c r="C229" s="23">
        <f>SUM(C227:C228)</f>
        <v>4548.45</v>
      </c>
      <c r="D229" s="88"/>
      <c r="E229" s="89"/>
    </row>
    <row r="230" spans="2:5" ht="15">
      <c r="B230"/>
    </row>
    <row r="232" spans="2:5">
      <c r="B232" s="62" t="s">
        <v>164</v>
      </c>
      <c r="C232" s="63" t="s">
        <v>8</v>
      </c>
      <c r="D232" s="23" t="s">
        <v>159</v>
      </c>
      <c r="E232" s="23" t="s">
        <v>130</v>
      </c>
    </row>
    <row r="233" spans="2:5">
      <c r="B233" s="76" t="s">
        <v>165</v>
      </c>
      <c r="C233" s="77"/>
      <c r="D233" s="78"/>
      <c r="E233" s="79"/>
    </row>
    <row r="234" spans="2:5">
      <c r="B234" s="80" t="s">
        <v>45</v>
      </c>
      <c r="C234" s="81"/>
      <c r="D234" s="82"/>
      <c r="E234" s="83"/>
    </row>
    <row r="235" spans="2:5">
      <c r="B235" s="84"/>
      <c r="C235" s="85"/>
      <c r="D235" s="86"/>
      <c r="E235" s="87"/>
    </row>
    <row r="236" spans="2:5">
      <c r="C236" s="23">
        <f>SUM(C234:C235)</f>
        <v>0</v>
      </c>
      <c r="D236" s="88"/>
      <c r="E236" s="89"/>
    </row>
    <row r="239" spans="2:5">
      <c r="B239" s="62" t="s">
        <v>166</v>
      </c>
      <c r="C239" s="63" t="s">
        <v>8</v>
      </c>
      <c r="D239" s="92" t="s">
        <v>159</v>
      </c>
      <c r="E239" s="92" t="s">
        <v>49</v>
      </c>
    </row>
    <row r="240" spans="2:5">
      <c r="B240" s="76" t="s">
        <v>167</v>
      </c>
      <c r="C240" s="25"/>
      <c r="D240" s="25">
        <v>0</v>
      </c>
      <c r="E240" s="25">
        <v>0</v>
      </c>
    </row>
    <row r="241" spans="2:5">
      <c r="B241" s="28" t="s">
        <v>168</v>
      </c>
      <c r="C241" s="29">
        <v>1029808</v>
      </c>
      <c r="D241" s="27">
        <v>0</v>
      </c>
      <c r="E241" s="27">
        <v>0</v>
      </c>
    </row>
    <row r="242" spans="2:5">
      <c r="B242" s="30"/>
      <c r="C242" s="93"/>
      <c r="D242" s="93">
        <v>0</v>
      </c>
      <c r="E242" s="93">
        <v>0</v>
      </c>
    </row>
    <row r="243" spans="2:5">
      <c r="C243" s="32">
        <f>SUM(C241:C242)</f>
        <v>1029808</v>
      </c>
      <c r="D243" s="88"/>
      <c r="E243" s="89"/>
    </row>
    <row r="247" spans="2:5">
      <c r="B247" s="16" t="s">
        <v>169</v>
      </c>
    </row>
    <row r="248" spans="2:5">
      <c r="B248" s="16"/>
    </row>
    <row r="249" spans="2:5">
      <c r="B249" s="16" t="s">
        <v>170</v>
      </c>
    </row>
    <row r="251" spans="2:5">
      <c r="B251" s="94" t="s">
        <v>171</v>
      </c>
      <c r="C251" s="95" t="s">
        <v>8</v>
      </c>
      <c r="D251" s="23" t="s">
        <v>172</v>
      </c>
      <c r="E251" s="23" t="s">
        <v>49</v>
      </c>
    </row>
    <row r="252" spans="2:5">
      <c r="B252" s="24" t="s">
        <v>173</v>
      </c>
      <c r="C252" s="56"/>
      <c r="D252" s="56"/>
      <c r="E252" s="56"/>
    </row>
    <row r="253" spans="2:5">
      <c r="B253" s="28" t="s">
        <v>174</v>
      </c>
      <c r="C253" s="35">
        <v>4775</v>
      </c>
      <c r="D253" s="34"/>
      <c r="E253" s="34"/>
    </row>
    <row r="254" spans="2:5">
      <c r="B254" s="28" t="s">
        <v>175</v>
      </c>
      <c r="C254" s="35">
        <v>20873</v>
      </c>
      <c r="D254" s="34"/>
      <c r="E254" s="34"/>
    </row>
    <row r="255" spans="2:5">
      <c r="B255" s="28" t="s">
        <v>176</v>
      </c>
      <c r="C255" s="35">
        <v>28291802</v>
      </c>
      <c r="D255" s="34"/>
      <c r="E255" s="34"/>
    </row>
    <row r="256" spans="2:5">
      <c r="B256" s="28" t="s">
        <v>177</v>
      </c>
      <c r="C256" s="35">
        <v>659694</v>
      </c>
      <c r="D256" s="34"/>
      <c r="E256" s="34"/>
    </row>
    <row r="257" spans="2:5">
      <c r="B257" s="28" t="s">
        <v>178</v>
      </c>
      <c r="C257" s="35">
        <v>3433996</v>
      </c>
      <c r="D257" s="34"/>
      <c r="E257" s="34"/>
    </row>
    <row r="258" spans="2:5">
      <c r="B258" s="28" t="s">
        <v>179</v>
      </c>
      <c r="C258" s="35">
        <v>77814</v>
      </c>
      <c r="D258" s="34"/>
      <c r="E258" s="34"/>
    </row>
    <row r="259" spans="2:5">
      <c r="B259" s="28" t="s">
        <v>180</v>
      </c>
      <c r="C259" s="35">
        <v>34920.449999999997</v>
      </c>
      <c r="D259" s="34"/>
      <c r="E259" s="34"/>
    </row>
    <row r="260" spans="2:5">
      <c r="B260" s="28" t="s">
        <v>181</v>
      </c>
      <c r="C260" s="35">
        <v>76869.63</v>
      </c>
      <c r="D260" s="34"/>
      <c r="E260" s="34"/>
    </row>
    <row r="261" spans="2:5">
      <c r="B261" s="28" t="s">
        <v>182</v>
      </c>
      <c r="C261" s="35">
        <v>141051.99</v>
      </c>
      <c r="D261" s="34"/>
      <c r="E261" s="34"/>
    </row>
    <row r="262" spans="2:5">
      <c r="B262" s="28" t="s">
        <v>183</v>
      </c>
      <c r="C262" s="35">
        <v>54743.78</v>
      </c>
      <c r="D262" s="34"/>
      <c r="E262" s="34"/>
    </row>
    <row r="263" spans="2:5">
      <c r="B263" s="28"/>
      <c r="C263" s="35"/>
      <c r="D263" s="34"/>
      <c r="E263" s="34"/>
    </row>
    <row r="264" spans="2:5">
      <c r="B264" s="28"/>
      <c r="C264" s="35"/>
      <c r="D264" s="34"/>
      <c r="E264" s="34"/>
    </row>
    <row r="265" spans="2:5" ht="25.5">
      <c r="B265" s="96" t="s">
        <v>184</v>
      </c>
      <c r="C265" s="34"/>
      <c r="D265" s="34"/>
      <c r="E265" s="34"/>
    </row>
    <row r="266" spans="2:5">
      <c r="B266" s="28" t="s">
        <v>185</v>
      </c>
      <c r="C266" s="35">
        <v>162399006.91</v>
      </c>
      <c r="D266" s="34"/>
      <c r="E266" s="34"/>
    </row>
    <row r="267" spans="2:5">
      <c r="B267" s="28" t="s">
        <v>186</v>
      </c>
      <c r="C267" s="35">
        <v>4076651.43</v>
      </c>
      <c r="D267" s="34"/>
      <c r="E267" s="34"/>
    </row>
    <row r="268" spans="2:5">
      <c r="B268" s="28" t="s">
        <v>187</v>
      </c>
      <c r="C268" s="35">
        <v>13417066.5</v>
      </c>
      <c r="D268" s="34"/>
      <c r="E268" s="34"/>
    </row>
    <row r="269" spans="2:5">
      <c r="B269" s="97" t="s">
        <v>188</v>
      </c>
      <c r="C269" s="36">
        <v>112283.99</v>
      </c>
      <c r="D269" s="36"/>
      <c r="E269" s="36"/>
    </row>
    <row r="270" spans="2:5">
      <c r="C270" s="75">
        <f>SUM(C253:C269)</f>
        <v>212801548.68000001</v>
      </c>
      <c r="D270" s="88"/>
      <c r="E270" s="89"/>
    </row>
    <row r="273" spans="2:5">
      <c r="B273" s="94" t="s">
        <v>189</v>
      </c>
      <c r="C273" s="95" t="s">
        <v>8</v>
      </c>
      <c r="D273" s="23" t="s">
        <v>172</v>
      </c>
      <c r="E273" s="23" t="s">
        <v>49</v>
      </c>
    </row>
    <row r="274" spans="2:5" ht="25.5">
      <c r="B274" s="98" t="s">
        <v>190</v>
      </c>
      <c r="C274" s="56"/>
      <c r="D274" s="56"/>
      <c r="E274" s="56"/>
    </row>
    <row r="275" spans="2:5">
      <c r="B275" s="99" t="s">
        <v>191</v>
      </c>
      <c r="C275" s="35">
        <v>1946553.92</v>
      </c>
      <c r="D275" s="34"/>
      <c r="E275" s="34"/>
    </row>
    <row r="276" spans="2:5">
      <c r="B276" s="30"/>
      <c r="C276" s="36"/>
      <c r="D276" s="36"/>
      <c r="E276" s="36"/>
    </row>
    <row r="277" spans="2:5">
      <c r="C277" s="37">
        <f>SUM(C275:C276)</f>
        <v>1946553.92</v>
      </c>
      <c r="D277" s="88"/>
      <c r="E277" s="89"/>
    </row>
    <row r="281" spans="2:5">
      <c r="B281" s="16" t="s">
        <v>192</v>
      </c>
    </row>
    <row r="283" spans="2:5">
      <c r="B283" s="94" t="s">
        <v>193</v>
      </c>
      <c r="C283" s="95" t="s">
        <v>8</v>
      </c>
      <c r="D283" s="23" t="s">
        <v>194</v>
      </c>
      <c r="E283" s="23" t="s">
        <v>195</v>
      </c>
    </row>
    <row r="284" spans="2:5">
      <c r="B284" s="24" t="s">
        <v>196</v>
      </c>
      <c r="C284" s="56"/>
      <c r="D284" s="56"/>
      <c r="E284" s="56">
        <v>0</v>
      </c>
    </row>
    <row r="285" spans="2:5" ht="51">
      <c r="B285" s="100" t="s">
        <v>197</v>
      </c>
      <c r="C285" s="101">
        <v>108291923.34</v>
      </c>
      <c r="D285" s="102">
        <v>0.69171777312233351</v>
      </c>
      <c r="E285" s="103" t="s">
        <v>198</v>
      </c>
    </row>
    <row r="286" spans="2:5">
      <c r="B286" s="100" t="s">
        <v>199</v>
      </c>
      <c r="C286" s="101">
        <v>9780.01</v>
      </c>
      <c r="D286" s="102">
        <v>6.2470094995674985E-5</v>
      </c>
      <c r="E286" s="103"/>
    </row>
    <row r="287" spans="2:5">
      <c r="B287" s="100" t="s">
        <v>200</v>
      </c>
      <c r="C287" s="101">
        <v>73034.34</v>
      </c>
      <c r="D287" s="102">
        <v>4.665089460794442E-4</v>
      </c>
      <c r="E287" s="103"/>
    </row>
    <row r="288" spans="2:5">
      <c r="B288" s="100" t="s">
        <v>201</v>
      </c>
      <c r="C288" s="101">
        <v>19303.95</v>
      </c>
      <c r="D288" s="102">
        <v>1.2330453550576739E-4</v>
      </c>
      <c r="E288" s="103"/>
    </row>
    <row r="289" spans="2:5">
      <c r="B289" s="100" t="s">
        <v>202</v>
      </c>
      <c r="C289" s="101">
        <v>14574605.630000001</v>
      </c>
      <c r="D289" s="102">
        <v>9.3095712400150868E-2</v>
      </c>
      <c r="E289" s="103"/>
    </row>
    <row r="290" spans="2:5">
      <c r="B290" s="100" t="s">
        <v>203</v>
      </c>
      <c r="C290" s="101">
        <v>6171459.1600000001</v>
      </c>
      <c r="D290" s="102">
        <v>3.942037277948883E-2</v>
      </c>
      <c r="E290" s="103"/>
    </row>
    <row r="291" spans="2:5">
      <c r="B291" s="100" t="s">
        <v>204</v>
      </c>
      <c r="C291" s="101">
        <v>2466655.39</v>
      </c>
      <c r="D291" s="102">
        <v>1.5755832206193424E-2</v>
      </c>
      <c r="E291" s="103"/>
    </row>
    <row r="292" spans="2:5">
      <c r="B292" s="100" t="s">
        <v>205</v>
      </c>
      <c r="C292" s="101">
        <v>7222408.8600000003</v>
      </c>
      <c r="D292" s="102">
        <v>4.6133344197174103E-2</v>
      </c>
      <c r="E292" s="103"/>
    </row>
    <row r="293" spans="2:5">
      <c r="B293" s="100" t="s">
        <v>206</v>
      </c>
      <c r="C293" s="101">
        <v>1641832.1</v>
      </c>
      <c r="D293" s="102">
        <v>1.0487249732254728E-2</v>
      </c>
      <c r="E293" s="103"/>
    </row>
    <row r="294" spans="2:5">
      <c r="B294" s="100" t="s">
        <v>207</v>
      </c>
      <c r="C294" s="101">
        <v>5315803.0199999996</v>
      </c>
      <c r="D294" s="102">
        <v>3.3954844589902868E-2</v>
      </c>
      <c r="E294" s="103"/>
    </row>
    <row r="295" spans="2:5">
      <c r="B295" s="100" t="s">
        <v>208</v>
      </c>
      <c r="C295" s="101">
        <v>3973.75</v>
      </c>
      <c r="D295" s="102">
        <v>2.5382442348122699E-5</v>
      </c>
      <c r="E295" s="103"/>
    </row>
    <row r="296" spans="2:5">
      <c r="B296" s="100" t="s">
        <v>209</v>
      </c>
      <c r="C296" s="101">
        <v>504</v>
      </c>
      <c r="D296" s="102">
        <v>3.2193144871856154E-6</v>
      </c>
      <c r="E296" s="103"/>
    </row>
    <row r="297" spans="2:5">
      <c r="B297" s="100" t="s">
        <v>210</v>
      </c>
      <c r="C297" s="101">
        <v>359944.96000000002</v>
      </c>
      <c r="D297" s="102">
        <v>2.299158778407633E-3</v>
      </c>
      <c r="E297" s="103"/>
    </row>
    <row r="298" spans="2:5">
      <c r="B298" s="100" t="s">
        <v>211</v>
      </c>
      <c r="C298" s="101">
        <v>715.4</v>
      </c>
      <c r="D298" s="102">
        <v>4.5696380637551374E-6</v>
      </c>
      <c r="E298" s="103"/>
    </row>
    <row r="299" spans="2:5">
      <c r="B299" s="100" t="s">
        <v>212</v>
      </c>
      <c r="C299" s="101">
        <v>691</v>
      </c>
      <c r="D299" s="102">
        <v>4.4137823623913895E-6</v>
      </c>
      <c r="E299" s="103"/>
    </row>
    <row r="300" spans="2:5">
      <c r="B300" s="100" t="s">
        <v>213</v>
      </c>
      <c r="C300" s="101">
        <v>579.98</v>
      </c>
      <c r="D300" s="102">
        <v>3.7046389211863359E-6</v>
      </c>
      <c r="E300" s="103"/>
    </row>
    <row r="301" spans="2:5">
      <c r="B301" s="100" t="s">
        <v>214</v>
      </c>
      <c r="C301" s="101">
        <v>268</v>
      </c>
      <c r="D301" s="102">
        <v>1.7118577035034623E-6</v>
      </c>
      <c r="E301" s="103"/>
    </row>
    <row r="302" spans="2:5">
      <c r="B302" s="100" t="s">
        <v>215</v>
      </c>
      <c r="C302" s="101">
        <v>775</v>
      </c>
      <c r="D302" s="102">
        <v>4.9503347769223255E-6</v>
      </c>
      <c r="E302" s="103"/>
    </row>
    <row r="303" spans="2:5">
      <c r="B303" s="100" t="s">
        <v>216</v>
      </c>
      <c r="C303" s="101">
        <v>5134.3500000000004</v>
      </c>
      <c r="D303" s="102">
        <v>3.27958082088918E-5</v>
      </c>
      <c r="E303" s="103"/>
    </row>
    <row r="304" spans="2:5">
      <c r="B304" s="100" t="s">
        <v>217</v>
      </c>
      <c r="C304" s="101">
        <v>3555.63</v>
      </c>
      <c r="D304" s="102">
        <v>2.2711688829507522E-5</v>
      </c>
      <c r="E304" s="103"/>
    </row>
    <row r="305" spans="2:5">
      <c r="B305" s="100" t="s">
        <v>218</v>
      </c>
      <c r="C305" s="101">
        <v>1004.01</v>
      </c>
      <c r="D305" s="102">
        <v>6.4131427346810118E-6</v>
      </c>
      <c r="E305" s="103"/>
    </row>
    <row r="306" spans="2:5">
      <c r="B306" s="100" t="s">
        <v>219</v>
      </c>
      <c r="C306" s="101">
        <v>14020.79</v>
      </c>
      <c r="D306" s="102">
        <v>8.9558199144419066E-5</v>
      </c>
      <c r="E306" s="103"/>
    </row>
    <row r="307" spans="2:5">
      <c r="B307" s="100" t="s">
        <v>220</v>
      </c>
      <c r="C307" s="101">
        <v>450</v>
      </c>
      <c r="D307" s="102">
        <v>2.8743879349871568E-6</v>
      </c>
      <c r="E307" s="103"/>
    </row>
    <row r="308" spans="2:5">
      <c r="B308" s="100" t="s">
        <v>221</v>
      </c>
      <c r="C308" s="101">
        <v>1000</v>
      </c>
      <c r="D308" s="102">
        <v>6.3875287444159037E-6</v>
      </c>
      <c r="E308" s="103"/>
    </row>
    <row r="309" spans="2:5">
      <c r="B309" s="100" t="s">
        <v>222</v>
      </c>
      <c r="C309" s="101">
        <v>377</v>
      </c>
      <c r="D309" s="102">
        <v>2.408098336644796E-6</v>
      </c>
      <c r="E309" s="103"/>
    </row>
    <row r="310" spans="2:5">
      <c r="B310" s="100" t="s">
        <v>223</v>
      </c>
      <c r="C310" s="101">
        <v>1647.74</v>
      </c>
      <c r="D310" s="102">
        <v>1.0524986613323862E-5</v>
      </c>
      <c r="E310" s="103"/>
    </row>
    <row r="311" spans="2:5">
      <c r="B311" s="100" t="s">
        <v>224</v>
      </c>
      <c r="C311" s="101">
        <v>341647.58</v>
      </c>
      <c r="D311" s="102">
        <v>2.1822837377101323E-3</v>
      </c>
      <c r="E311" s="103"/>
    </row>
    <row r="312" spans="2:5">
      <c r="B312" s="100" t="s">
        <v>225</v>
      </c>
      <c r="C312" s="101">
        <v>2670.66</v>
      </c>
      <c r="D312" s="102">
        <v>1.7058917516561776E-5</v>
      </c>
      <c r="E312" s="103"/>
    </row>
    <row r="313" spans="2:5">
      <c r="B313" s="100" t="s">
        <v>226</v>
      </c>
      <c r="C313" s="101">
        <v>6021.68</v>
      </c>
      <c r="D313" s="102">
        <v>3.8463654089674365E-5</v>
      </c>
      <c r="E313" s="103"/>
    </row>
    <row r="314" spans="2:5">
      <c r="B314" s="100" t="s">
        <v>227</v>
      </c>
      <c r="C314" s="101">
        <v>799.99</v>
      </c>
      <c r="D314" s="102">
        <v>5.1099591202452789E-6</v>
      </c>
      <c r="E314" s="103"/>
    </row>
    <row r="315" spans="2:5">
      <c r="B315" s="100" t="s">
        <v>228</v>
      </c>
      <c r="C315" s="101">
        <v>70</v>
      </c>
      <c r="D315" s="102">
        <v>4.4712701210911327E-7</v>
      </c>
      <c r="E315" s="103"/>
    </row>
    <row r="316" spans="2:5">
      <c r="B316" s="100" t="s">
        <v>229</v>
      </c>
      <c r="C316" s="101">
        <v>317352</v>
      </c>
      <c r="D316" s="102">
        <v>2.0270950220978761E-3</v>
      </c>
      <c r="E316" s="103"/>
    </row>
    <row r="317" spans="2:5">
      <c r="B317" s="100" t="s">
        <v>230</v>
      </c>
      <c r="C317" s="101">
        <v>30000</v>
      </c>
      <c r="D317" s="102">
        <v>1.9162586233247711E-4</v>
      </c>
      <c r="E317" s="103"/>
    </row>
    <row r="318" spans="2:5">
      <c r="B318" s="100" t="s">
        <v>231</v>
      </c>
      <c r="C318" s="101">
        <v>20403.23</v>
      </c>
      <c r="D318" s="102">
        <v>1.303262181039289E-4</v>
      </c>
      <c r="E318" s="103"/>
    </row>
    <row r="319" spans="2:5">
      <c r="B319" s="100" t="s">
        <v>232</v>
      </c>
      <c r="C319" s="101">
        <v>93650.36</v>
      </c>
      <c r="D319" s="102">
        <v>5.9819436642489739E-4</v>
      </c>
      <c r="E319" s="103"/>
    </row>
    <row r="320" spans="2:5">
      <c r="B320" s="100" t="s">
        <v>233</v>
      </c>
      <c r="C320" s="101">
        <v>28660</v>
      </c>
      <c r="D320" s="102">
        <v>1.8306657381495981E-4</v>
      </c>
      <c r="E320" s="103"/>
    </row>
    <row r="321" spans="2:5">
      <c r="B321" s="100" t="s">
        <v>234</v>
      </c>
      <c r="C321" s="101">
        <v>788811.88</v>
      </c>
      <c r="D321" s="102">
        <v>5.0385585574367489E-3</v>
      </c>
      <c r="E321" s="103"/>
    </row>
    <row r="322" spans="2:5">
      <c r="B322" s="100" t="s">
        <v>235</v>
      </c>
      <c r="C322" s="101">
        <v>373315.37</v>
      </c>
      <c r="D322" s="102">
        <v>2.3845626566072584E-3</v>
      </c>
      <c r="E322" s="103"/>
    </row>
    <row r="323" spans="2:5">
      <c r="B323" s="100" t="s">
        <v>236</v>
      </c>
      <c r="C323" s="101">
        <v>458150</v>
      </c>
      <c r="D323" s="102">
        <v>2.9264462942541463E-3</v>
      </c>
      <c r="E323" s="103"/>
    </row>
    <row r="324" spans="2:5">
      <c r="B324" s="100" t="s">
        <v>237</v>
      </c>
      <c r="C324" s="101">
        <v>2039280</v>
      </c>
      <c r="D324" s="102">
        <v>1.3025959617912464E-2</v>
      </c>
      <c r="E324" s="103"/>
    </row>
    <row r="325" spans="2:5">
      <c r="B325" s="100" t="s">
        <v>238</v>
      </c>
      <c r="C325" s="101">
        <v>23187</v>
      </c>
      <c r="D325" s="102">
        <v>1.4810762899677158E-4</v>
      </c>
      <c r="E325" s="103"/>
    </row>
    <row r="326" spans="2:5">
      <c r="B326" s="100" t="s">
        <v>239</v>
      </c>
      <c r="C326" s="101">
        <v>4257.43</v>
      </c>
      <c r="D326" s="102">
        <v>2.7194456502338603E-5</v>
      </c>
      <c r="E326" s="103"/>
    </row>
    <row r="327" spans="2:5">
      <c r="B327" s="100" t="s">
        <v>240</v>
      </c>
      <c r="C327" s="101">
        <v>38289.980000000003</v>
      </c>
      <c r="D327" s="102">
        <v>2.4457834787311011E-4</v>
      </c>
      <c r="E327" s="103"/>
    </row>
    <row r="328" spans="2:5">
      <c r="B328" s="100" t="s">
        <v>241</v>
      </c>
      <c r="C328" s="101">
        <v>2621.48</v>
      </c>
      <c r="D328" s="102">
        <v>1.6744778852911402E-5</v>
      </c>
      <c r="E328" s="103"/>
    </row>
    <row r="329" spans="2:5">
      <c r="B329" s="100" t="s">
        <v>242</v>
      </c>
      <c r="C329" s="101">
        <v>114623.92</v>
      </c>
      <c r="D329" s="102">
        <v>7.3216358379762903E-4</v>
      </c>
      <c r="E329" s="103"/>
    </row>
    <row r="330" spans="2:5">
      <c r="B330" s="100" t="s">
        <v>243</v>
      </c>
      <c r="C330" s="101">
        <v>742906.05</v>
      </c>
      <c r="D330" s="102">
        <v>4.7453337487754791E-3</v>
      </c>
      <c r="E330" s="103"/>
    </row>
    <row r="331" spans="2:5">
      <c r="B331" s="100" t="s">
        <v>244</v>
      </c>
      <c r="C331" s="101">
        <v>13845.25</v>
      </c>
      <c r="D331" s="102">
        <v>8.8436932348624295E-5</v>
      </c>
      <c r="E331" s="103"/>
    </row>
    <row r="332" spans="2:5">
      <c r="B332" s="100" t="s">
        <v>245</v>
      </c>
      <c r="C332" s="101">
        <v>580</v>
      </c>
      <c r="D332" s="102">
        <v>3.7047666717612243E-6</v>
      </c>
      <c r="E332" s="103"/>
    </row>
    <row r="333" spans="2:5">
      <c r="B333" s="100" t="s">
        <v>246</v>
      </c>
      <c r="C333" s="101">
        <v>21896.2</v>
      </c>
      <c r="D333" s="102">
        <v>1.3986260689347952E-4</v>
      </c>
      <c r="E333" s="103"/>
    </row>
    <row r="334" spans="2:5">
      <c r="B334" s="100" t="s">
        <v>247</v>
      </c>
      <c r="C334" s="101">
        <v>50557.43</v>
      </c>
      <c r="D334" s="102">
        <v>3.2293703736879494E-4</v>
      </c>
      <c r="E334" s="103"/>
    </row>
    <row r="335" spans="2:5">
      <c r="B335" s="100" t="s">
        <v>248</v>
      </c>
      <c r="C335" s="101">
        <v>262396.71000000002</v>
      </c>
      <c r="D335" s="102">
        <v>1.6760665275651642E-3</v>
      </c>
      <c r="E335" s="103"/>
    </row>
    <row r="336" spans="2:5">
      <c r="B336" s="100" t="s">
        <v>249</v>
      </c>
      <c r="C336" s="101">
        <v>143780.48000000001</v>
      </c>
      <c r="D336" s="102">
        <v>9.1840194888591603E-4</v>
      </c>
      <c r="E336" s="103"/>
    </row>
    <row r="337" spans="2:5">
      <c r="B337" s="100" t="s">
        <v>250</v>
      </c>
      <c r="C337" s="101">
        <v>11665.23</v>
      </c>
      <c r="D337" s="102">
        <v>7.4511991935222727E-5</v>
      </c>
      <c r="E337" s="103"/>
    </row>
    <row r="338" spans="2:5">
      <c r="B338" s="100" t="s">
        <v>251</v>
      </c>
      <c r="C338" s="101">
        <v>2552</v>
      </c>
      <c r="D338" s="102">
        <v>1.6300973355749387E-5</v>
      </c>
      <c r="E338" s="103"/>
    </row>
    <row r="339" spans="2:5">
      <c r="B339" s="100" t="s">
        <v>252</v>
      </c>
      <c r="C339" s="101">
        <v>71165.350000000006</v>
      </c>
      <c r="D339" s="102">
        <v>4.5457071873141841E-4</v>
      </c>
      <c r="E339" s="103"/>
    </row>
    <row r="340" spans="2:5">
      <c r="B340" s="100" t="s">
        <v>253</v>
      </c>
      <c r="C340" s="101">
        <v>23445.29</v>
      </c>
      <c r="D340" s="102">
        <v>1.4975746379616676E-4</v>
      </c>
      <c r="E340" s="103"/>
    </row>
    <row r="341" spans="2:5">
      <c r="B341" s="100" t="s">
        <v>254</v>
      </c>
      <c r="C341" s="101">
        <v>1044</v>
      </c>
      <c r="D341" s="102">
        <v>6.6685800091702034E-6</v>
      </c>
      <c r="E341" s="103"/>
    </row>
    <row r="342" spans="2:5">
      <c r="B342" s="100" t="s">
        <v>255</v>
      </c>
      <c r="C342" s="101">
        <v>368085.42</v>
      </c>
      <c r="D342" s="102">
        <v>2.3511562006504005E-3</v>
      </c>
      <c r="E342" s="103"/>
    </row>
    <row r="343" spans="2:5">
      <c r="B343" s="100" t="s">
        <v>256</v>
      </c>
      <c r="C343" s="101">
        <v>678451.07</v>
      </c>
      <c r="D343" s="102">
        <v>4.3336257113047259E-3</v>
      </c>
      <c r="E343" s="103"/>
    </row>
    <row r="344" spans="2:5">
      <c r="B344" s="100" t="s">
        <v>257</v>
      </c>
      <c r="C344" s="101">
        <v>29.38</v>
      </c>
      <c r="D344" s="102">
        <v>1.8766559451093926E-7</v>
      </c>
      <c r="E344" s="103"/>
    </row>
    <row r="345" spans="2:5">
      <c r="B345" s="100" t="s">
        <v>258</v>
      </c>
      <c r="C345" s="101">
        <v>1053484</v>
      </c>
      <c r="D345" s="102">
        <v>6.7291593317822442E-3</v>
      </c>
      <c r="E345" s="103"/>
    </row>
    <row r="346" spans="2:5">
      <c r="B346" s="100" t="s">
        <v>259</v>
      </c>
      <c r="C346" s="101">
        <v>2188938.91</v>
      </c>
      <c r="D346" s="102">
        <v>1.3981910207395419E-2</v>
      </c>
      <c r="E346" s="103"/>
    </row>
    <row r="347" spans="2:5">
      <c r="B347" s="100" t="s">
        <v>260</v>
      </c>
      <c r="C347" s="101">
        <v>47808.24</v>
      </c>
      <c r="D347" s="102">
        <v>3.0537650721993418E-4</v>
      </c>
      <c r="E347" s="103"/>
    </row>
    <row r="348" spans="2:5">
      <c r="B348" s="100" t="s">
        <v>261</v>
      </c>
      <c r="C348" s="101">
        <v>7177.5</v>
      </c>
      <c r="D348" s="102">
        <v>4.5846487563045148E-5</v>
      </c>
      <c r="E348" s="103"/>
    </row>
    <row r="349" spans="2:5">
      <c r="B349" s="30"/>
      <c r="C349" s="36"/>
      <c r="D349" s="36"/>
      <c r="E349" s="36">
        <v>0</v>
      </c>
    </row>
    <row r="350" spans="2:5">
      <c r="C350" s="75">
        <f>SUM(C285:C349)</f>
        <v>156555068.47999996</v>
      </c>
      <c r="D350" s="104">
        <f>SUM(D285:D349)</f>
        <v>0.99999999999999989</v>
      </c>
      <c r="E350" s="23"/>
    </row>
    <row r="354" spans="2:7">
      <c r="B354" s="16" t="s">
        <v>262</v>
      </c>
    </row>
    <row r="356" spans="2:7">
      <c r="B356" s="62" t="s">
        <v>263</v>
      </c>
      <c r="C356" s="63" t="s">
        <v>58</v>
      </c>
      <c r="D356" s="92" t="s">
        <v>59</v>
      </c>
      <c r="E356" s="92" t="s">
        <v>264</v>
      </c>
      <c r="F356" s="105" t="s">
        <v>9</v>
      </c>
      <c r="G356" s="63" t="s">
        <v>159</v>
      </c>
    </row>
    <row r="357" spans="2:7">
      <c r="B357" s="76" t="s">
        <v>265</v>
      </c>
      <c r="C357" s="25"/>
      <c r="D357" s="25"/>
      <c r="E357" s="25">
        <v>0</v>
      </c>
      <c r="F357" s="25">
        <v>0</v>
      </c>
      <c r="G357" s="106">
        <v>0</v>
      </c>
    </row>
    <row r="358" spans="2:7">
      <c r="B358" s="107" t="s">
        <v>266</v>
      </c>
      <c r="C358" s="29">
        <v>413653901.01999998</v>
      </c>
      <c r="D358" s="29">
        <v>467709955.23000002</v>
      </c>
      <c r="E358" s="29">
        <v>54056054.210000001</v>
      </c>
      <c r="F358" s="29" t="s">
        <v>267</v>
      </c>
      <c r="G358" s="108" t="s">
        <v>268</v>
      </c>
    </row>
    <row r="359" spans="2:7">
      <c r="B359" s="107" t="s">
        <v>269</v>
      </c>
      <c r="C359" s="29">
        <v>-10333911.67</v>
      </c>
      <c r="D359" s="29">
        <v>-10494853.859999999</v>
      </c>
      <c r="E359" s="29">
        <v>-160942.19</v>
      </c>
      <c r="F359" s="29" t="s">
        <v>270</v>
      </c>
      <c r="G359" s="29" t="s">
        <v>270</v>
      </c>
    </row>
    <row r="360" spans="2:7">
      <c r="B360" s="107" t="s">
        <v>271</v>
      </c>
      <c r="C360" s="29">
        <v>53775405</v>
      </c>
      <c r="D360" s="29">
        <v>53775405</v>
      </c>
      <c r="E360" s="29">
        <v>0</v>
      </c>
      <c r="F360" s="29" t="s">
        <v>267</v>
      </c>
      <c r="G360" s="108" t="s">
        <v>268</v>
      </c>
    </row>
    <row r="361" spans="2:7">
      <c r="B361" s="107" t="s">
        <v>272</v>
      </c>
      <c r="C361" s="29">
        <v>2886339.19</v>
      </c>
      <c r="D361" s="29">
        <v>2886339.19</v>
      </c>
      <c r="E361" s="29">
        <v>0</v>
      </c>
      <c r="F361" s="29" t="s">
        <v>267</v>
      </c>
      <c r="G361" s="108" t="s">
        <v>273</v>
      </c>
    </row>
    <row r="362" spans="2:7">
      <c r="B362" s="107" t="s">
        <v>274</v>
      </c>
      <c r="C362" s="29">
        <v>3623299.7</v>
      </c>
      <c r="D362" s="29">
        <v>0</v>
      </c>
      <c r="E362" s="29">
        <v>-3623299.7</v>
      </c>
      <c r="F362" s="29" t="s">
        <v>267</v>
      </c>
      <c r="G362" s="108" t="s">
        <v>275</v>
      </c>
    </row>
    <row r="363" spans="2:7">
      <c r="B363" s="107" t="s">
        <v>276</v>
      </c>
      <c r="C363" s="29">
        <v>5167266.47</v>
      </c>
      <c r="D363" s="29">
        <v>10730858.09</v>
      </c>
      <c r="E363" s="29">
        <v>5563591.6200000001</v>
      </c>
      <c r="F363" s="29" t="s">
        <v>267</v>
      </c>
      <c r="G363" s="108" t="s">
        <v>275</v>
      </c>
    </row>
    <row r="364" spans="2:7">
      <c r="B364" s="107" t="s">
        <v>277</v>
      </c>
      <c r="C364" s="29">
        <v>0</v>
      </c>
      <c r="D364" s="29">
        <v>5010838.41</v>
      </c>
      <c r="E364" s="29">
        <v>5010838.41</v>
      </c>
      <c r="F364" s="29" t="s">
        <v>267</v>
      </c>
      <c r="G364" s="108" t="s">
        <v>278</v>
      </c>
    </row>
    <row r="365" spans="2:7">
      <c r="B365" s="107" t="s">
        <v>279</v>
      </c>
      <c r="C365" s="29">
        <v>1345398.49</v>
      </c>
      <c r="D365" s="29">
        <v>2473029.7999999998</v>
      </c>
      <c r="E365" s="29">
        <v>1127631.31</v>
      </c>
      <c r="F365" s="29" t="s">
        <v>267</v>
      </c>
      <c r="G365" s="108" t="s">
        <v>278</v>
      </c>
    </row>
    <row r="366" spans="2:7">
      <c r="B366" s="107" t="s">
        <v>280</v>
      </c>
      <c r="C366" s="29">
        <v>1824626.39</v>
      </c>
      <c r="D366" s="29">
        <v>544788.86</v>
      </c>
      <c r="E366" s="29">
        <v>-1279837.53</v>
      </c>
      <c r="F366" s="29" t="s">
        <v>267</v>
      </c>
      <c r="G366" s="108" t="s">
        <v>278</v>
      </c>
    </row>
    <row r="367" spans="2:7">
      <c r="B367" s="107" t="s">
        <v>281</v>
      </c>
      <c r="C367" s="29">
        <v>11875856.48</v>
      </c>
      <c r="D367" s="29">
        <v>1203519.24</v>
      </c>
      <c r="E367" s="29">
        <v>-10672337.24</v>
      </c>
      <c r="F367" s="29" t="s">
        <v>267</v>
      </c>
      <c r="G367" s="108" t="s">
        <v>278</v>
      </c>
    </row>
    <row r="368" spans="2:7">
      <c r="B368" s="107" t="s">
        <v>282</v>
      </c>
      <c r="C368" s="29">
        <v>0</v>
      </c>
      <c r="D368" s="29">
        <v>1345398.49</v>
      </c>
      <c r="E368" s="29">
        <v>1345398.49</v>
      </c>
      <c r="F368" s="29" t="s">
        <v>267</v>
      </c>
      <c r="G368" s="108" t="s">
        <v>283</v>
      </c>
    </row>
    <row r="369" spans="2:7">
      <c r="B369" s="107" t="s">
        <v>284</v>
      </c>
      <c r="C369" s="29">
        <v>20996428.039999999</v>
      </c>
      <c r="D369" s="29">
        <v>22821054.43</v>
      </c>
      <c r="E369" s="29">
        <v>1824626.39</v>
      </c>
      <c r="F369" s="29" t="s">
        <v>267</v>
      </c>
      <c r="G369" s="108" t="s">
        <v>278</v>
      </c>
    </row>
    <row r="370" spans="2:7">
      <c r="B370" s="107" t="s">
        <v>285</v>
      </c>
      <c r="C370" s="29">
        <v>25141485.399999999</v>
      </c>
      <c r="D370" s="29">
        <v>33310702.539999999</v>
      </c>
      <c r="E370" s="29">
        <v>8169217.1399999997</v>
      </c>
      <c r="F370" s="29" t="s">
        <v>267</v>
      </c>
      <c r="G370" s="108" t="s">
        <v>275</v>
      </c>
    </row>
    <row r="371" spans="2:7">
      <c r="B371" s="107" t="s">
        <v>286</v>
      </c>
      <c r="C371" s="29">
        <v>102980411.64</v>
      </c>
      <c r="D371" s="29">
        <v>102980411.64</v>
      </c>
      <c r="E371" s="29">
        <v>0</v>
      </c>
      <c r="F371" s="29" t="s">
        <v>267</v>
      </c>
      <c r="G371" s="108" t="s">
        <v>275</v>
      </c>
    </row>
    <row r="372" spans="2:7">
      <c r="B372" s="107" t="s">
        <v>287</v>
      </c>
      <c r="C372" s="29">
        <v>46710831.369999997</v>
      </c>
      <c r="D372" s="29">
        <v>50334131.07</v>
      </c>
      <c r="E372" s="29">
        <v>3623299.7</v>
      </c>
      <c r="F372" s="29" t="s">
        <v>267</v>
      </c>
      <c r="G372" s="108" t="s">
        <v>275</v>
      </c>
    </row>
    <row r="373" spans="2:7">
      <c r="B373" s="107" t="s">
        <v>288</v>
      </c>
      <c r="C373" s="29">
        <v>186553430.21000001</v>
      </c>
      <c r="D373" s="29">
        <v>191720696.68000001</v>
      </c>
      <c r="E373" s="29">
        <v>5167266.47</v>
      </c>
      <c r="F373" s="29" t="s">
        <v>267</v>
      </c>
      <c r="G373" s="108" t="s">
        <v>275</v>
      </c>
    </row>
    <row r="374" spans="2:7">
      <c r="B374" s="107" t="s">
        <v>289</v>
      </c>
      <c r="C374" s="29">
        <v>14472887.1</v>
      </c>
      <c r="D374" s="29">
        <v>14472887.1</v>
      </c>
      <c r="E374" s="29">
        <v>0</v>
      </c>
      <c r="F374" s="29"/>
      <c r="G374" s="108" t="s">
        <v>283</v>
      </c>
    </row>
    <row r="375" spans="2:7">
      <c r="B375" s="107"/>
      <c r="C375" s="29"/>
      <c r="D375" s="29"/>
      <c r="E375" s="29"/>
      <c r="F375" s="29"/>
      <c r="G375" s="108"/>
    </row>
    <row r="376" spans="2:7">
      <c r="B376" s="97"/>
      <c r="C376" s="29"/>
      <c r="D376" s="29"/>
      <c r="E376" s="29"/>
      <c r="F376" s="29"/>
      <c r="G376" s="108"/>
    </row>
    <row r="377" spans="2:7">
      <c r="C377" s="75">
        <f>SUM(C358:C376)</f>
        <v>880673654.83000004</v>
      </c>
      <c r="D377" s="75">
        <f>SUM(D358:D376)</f>
        <v>950825161.90999997</v>
      </c>
      <c r="E377" s="109"/>
      <c r="F377" s="110"/>
      <c r="G377" s="111"/>
    </row>
    <row r="380" spans="2:7">
      <c r="B380" s="112"/>
      <c r="C380" s="112"/>
      <c r="D380" s="112"/>
      <c r="E380" s="112"/>
      <c r="F380" s="112"/>
    </row>
    <row r="381" spans="2:7">
      <c r="B381" s="94" t="s">
        <v>290</v>
      </c>
      <c r="C381" s="95" t="s">
        <v>58</v>
      </c>
      <c r="D381" s="23" t="s">
        <v>59</v>
      </c>
      <c r="E381" s="23" t="s">
        <v>264</v>
      </c>
      <c r="F381" s="113" t="s">
        <v>159</v>
      </c>
    </row>
    <row r="382" spans="2:7">
      <c r="B382" s="76" t="s">
        <v>291</v>
      </c>
      <c r="C382" s="25"/>
      <c r="D382" s="25"/>
      <c r="E382" s="25"/>
      <c r="F382" s="25"/>
    </row>
    <row r="383" spans="2:7">
      <c r="B383" s="28" t="s">
        <v>292</v>
      </c>
      <c r="C383" s="29">
        <v>-4680646.6100000003</v>
      </c>
      <c r="D383" s="29">
        <v>58193034.119999997</v>
      </c>
      <c r="E383" s="29">
        <v>62873680.729999997</v>
      </c>
      <c r="F383" s="29"/>
    </row>
    <row r="384" spans="2:7">
      <c r="B384" s="28" t="s">
        <v>293</v>
      </c>
      <c r="C384" s="29">
        <v>-14793140.220000001</v>
      </c>
      <c r="D384" s="29">
        <v>-14793140.220000001</v>
      </c>
      <c r="E384" s="29">
        <v>0</v>
      </c>
      <c r="F384" s="29"/>
    </row>
    <row r="385" spans="2:6">
      <c r="B385" s="28" t="s">
        <v>294</v>
      </c>
      <c r="C385" s="29">
        <v>-30328524.949999999</v>
      </c>
      <c r="D385" s="29">
        <v>-30328524.949999999</v>
      </c>
      <c r="E385" s="29">
        <v>0</v>
      </c>
      <c r="F385" s="29"/>
    </row>
    <row r="386" spans="2:6">
      <c r="B386" s="28" t="s">
        <v>295</v>
      </c>
      <c r="C386" s="29">
        <v>-16186674.039999999</v>
      </c>
      <c r="D386" s="29">
        <v>-16186674.039999999</v>
      </c>
      <c r="E386" s="29">
        <v>0</v>
      </c>
      <c r="F386" s="29"/>
    </row>
    <row r="387" spans="2:6">
      <c r="B387" s="28" t="s">
        <v>296</v>
      </c>
      <c r="C387" s="29">
        <v>-35240427.109999999</v>
      </c>
      <c r="D387" s="29">
        <v>-35240427.109999999</v>
      </c>
      <c r="E387" s="29">
        <v>0</v>
      </c>
      <c r="F387" s="29"/>
    </row>
    <row r="388" spans="2:6">
      <c r="B388" s="28" t="s">
        <v>297</v>
      </c>
      <c r="C388" s="29">
        <v>-52619365.490000002</v>
      </c>
      <c r="D388" s="29">
        <v>-52619365.490000002</v>
      </c>
      <c r="E388" s="29">
        <v>0</v>
      </c>
      <c r="F388" s="29"/>
    </row>
    <row r="389" spans="2:6">
      <c r="B389" s="28" t="s">
        <v>298</v>
      </c>
      <c r="C389" s="29">
        <v>-1929210.99</v>
      </c>
      <c r="D389" s="29">
        <v>-1929210.99</v>
      </c>
      <c r="E389" s="29">
        <v>0</v>
      </c>
      <c r="F389" s="29"/>
    </row>
    <row r="390" spans="2:6">
      <c r="B390" s="28" t="s">
        <v>299</v>
      </c>
      <c r="C390" s="29">
        <v>-32634956.16</v>
      </c>
      <c r="D390" s="29">
        <v>-32634956.16</v>
      </c>
      <c r="E390" s="29">
        <v>0</v>
      </c>
      <c r="F390" s="29"/>
    </row>
    <row r="391" spans="2:6">
      <c r="B391" s="28" t="s">
        <v>300</v>
      </c>
      <c r="C391" s="29">
        <v>-28499853.82</v>
      </c>
      <c r="D391" s="29">
        <v>-28499853.82</v>
      </c>
      <c r="E391" s="29">
        <v>0</v>
      </c>
      <c r="F391" s="29"/>
    </row>
    <row r="392" spans="2:6">
      <c r="B392" s="28" t="s">
        <v>301</v>
      </c>
      <c r="C392" s="29">
        <v>-39373439.829999998</v>
      </c>
      <c r="D392" s="29">
        <v>-39373439.829999998</v>
      </c>
      <c r="E392" s="29">
        <v>0</v>
      </c>
      <c r="F392" s="29"/>
    </row>
    <row r="393" spans="2:6">
      <c r="B393" s="28" t="s">
        <v>302</v>
      </c>
      <c r="C393" s="29">
        <v>-31844424.510000002</v>
      </c>
      <c r="D393" s="29">
        <v>-31844424.510000002</v>
      </c>
      <c r="E393" s="29">
        <v>0</v>
      </c>
      <c r="F393" s="29"/>
    </row>
    <row r="394" spans="2:6">
      <c r="B394" s="28" t="s">
        <v>303</v>
      </c>
      <c r="C394" s="29">
        <v>-35668123.380000003</v>
      </c>
      <c r="D394" s="29">
        <v>-36549308.380000003</v>
      </c>
      <c r="E394" s="29">
        <v>-881185</v>
      </c>
      <c r="F394" s="29"/>
    </row>
    <row r="395" spans="2:6">
      <c r="B395" s="28" t="s">
        <v>304</v>
      </c>
      <c r="C395" s="29">
        <v>0</v>
      </c>
      <c r="D395" s="29">
        <v>-17828851.149999999</v>
      </c>
      <c r="E395" s="29">
        <v>-17828851.149999999</v>
      </c>
      <c r="F395" s="29"/>
    </row>
    <row r="396" spans="2:6">
      <c r="B396" s="28" t="s">
        <v>305</v>
      </c>
      <c r="C396" s="29">
        <v>115802780.12</v>
      </c>
      <c r="D396" s="29">
        <v>128439545.98999999</v>
      </c>
      <c r="E396" s="29">
        <v>12636765.869999999</v>
      </c>
      <c r="F396" s="29"/>
    </row>
    <row r="397" spans="2:6">
      <c r="B397" s="28" t="s">
        <v>306</v>
      </c>
      <c r="C397" s="29">
        <v>79774399.170000002</v>
      </c>
      <c r="D397" s="29">
        <v>79774399.170000002</v>
      </c>
      <c r="E397" s="29">
        <v>0</v>
      </c>
      <c r="F397" s="29"/>
    </row>
    <row r="398" spans="2:6">
      <c r="B398" s="28" t="s">
        <v>307</v>
      </c>
      <c r="C398" s="29">
        <v>138521871.81999999</v>
      </c>
      <c r="D398" s="29">
        <v>140021692.81999999</v>
      </c>
      <c r="E398" s="29">
        <v>1499821</v>
      </c>
      <c r="F398" s="29"/>
    </row>
    <row r="399" spans="2:6">
      <c r="B399" s="30"/>
      <c r="C399" s="114"/>
      <c r="D399" s="114"/>
      <c r="E399" s="114"/>
      <c r="F399" s="114"/>
    </row>
    <row r="400" spans="2:6">
      <c r="C400" s="75">
        <f>SUM(C383:C399)</f>
        <v>10300263.999999985</v>
      </c>
      <c r="D400" s="75">
        <f>SUM(D383:D399)</f>
        <v>68600495.450000033</v>
      </c>
      <c r="E400" s="109"/>
      <c r="F400" s="111"/>
    </row>
    <row r="404" spans="2:5">
      <c r="B404" s="16" t="s">
        <v>308</v>
      </c>
    </row>
    <row r="406" spans="2:5">
      <c r="B406" s="94" t="s">
        <v>309</v>
      </c>
      <c r="C406" s="95" t="s">
        <v>58</v>
      </c>
      <c r="D406" s="23" t="s">
        <v>59</v>
      </c>
      <c r="E406" s="23" t="s">
        <v>60</v>
      </c>
    </row>
    <row r="407" spans="2:5">
      <c r="B407" s="76" t="s">
        <v>310</v>
      </c>
      <c r="C407" s="25"/>
      <c r="D407" s="25"/>
      <c r="E407" s="25"/>
    </row>
    <row r="408" spans="2:5">
      <c r="B408" s="107" t="s">
        <v>311</v>
      </c>
      <c r="C408" s="27">
        <v>77415.75</v>
      </c>
      <c r="D408" s="27">
        <v>67653.570000000007</v>
      </c>
      <c r="E408" s="27">
        <v>-9762.18</v>
      </c>
    </row>
    <row r="409" spans="2:5">
      <c r="B409" s="107" t="s">
        <v>312</v>
      </c>
      <c r="C409" s="27">
        <v>15705126.689999999</v>
      </c>
      <c r="D409" s="27">
        <v>15225929.720000001</v>
      </c>
      <c r="E409" s="27">
        <v>-479196.97</v>
      </c>
    </row>
    <row r="410" spans="2:5">
      <c r="B410" s="107" t="s">
        <v>313</v>
      </c>
      <c r="C410" s="27">
        <v>1357895.88</v>
      </c>
      <c r="D410" s="27">
        <v>1547146.11</v>
      </c>
      <c r="E410" s="27">
        <v>189250.23</v>
      </c>
    </row>
    <row r="411" spans="2:5">
      <c r="B411" s="107" t="s">
        <v>314</v>
      </c>
      <c r="C411" s="27">
        <v>1352849.42</v>
      </c>
      <c r="D411" s="27">
        <v>2311891.46</v>
      </c>
      <c r="E411" s="27">
        <v>959042.04</v>
      </c>
    </row>
    <row r="412" spans="2:5">
      <c r="B412" s="28" t="s">
        <v>315</v>
      </c>
      <c r="C412" s="29">
        <v>32886411.98</v>
      </c>
      <c r="D412" s="29">
        <v>46935483.689999998</v>
      </c>
      <c r="E412" s="29">
        <v>14049071.710000001</v>
      </c>
    </row>
    <row r="413" spans="2:5">
      <c r="B413" s="28" t="s">
        <v>316</v>
      </c>
      <c r="C413" s="29">
        <v>7.12</v>
      </c>
      <c r="D413" s="29">
        <v>8.64</v>
      </c>
      <c r="E413" s="29">
        <v>1.52</v>
      </c>
    </row>
    <row r="414" spans="2:5">
      <c r="B414" s="28" t="s">
        <v>317</v>
      </c>
      <c r="C414" s="29">
        <v>652.16999999999996</v>
      </c>
      <c r="D414" s="29">
        <v>562.16999999999996</v>
      </c>
      <c r="E414" s="29">
        <v>-90</v>
      </c>
    </row>
    <row r="415" spans="2:5">
      <c r="B415" s="28" t="s">
        <v>318</v>
      </c>
      <c r="C415" s="29">
        <v>182999.57</v>
      </c>
      <c r="D415" s="29">
        <v>67282.09</v>
      </c>
      <c r="E415" s="29">
        <v>-115717.48</v>
      </c>
    </row>
    <row r="416" spans="2:5">
      <c r="B416" s="28" t="s">
        <v>319</v>
      </c>
      <c r="C416" s="29">
        <v>108894.85</v>
      </c>
      <c r="D416" s="29">
        <v>0.01</v>
      </c>
      <c r="E416" s="29">
        <v>-108894.84</v>
      </c>
    </row>
    <row r="417" spans="2:5">
      <c r="B417" s="28" t="s">
        <v>320</v>
      </c>
      <c r="C417" s="29">
        <v>152.07</v>
      </c>
      <c r="D417" s="29">
        <v>152.07</v>
      </c>
      <c r="E417" s="29">
        <v>0</v>
      </c>
    </row>
    <row r="418" spans="2:5">
      <c r="B418" s="28" t="s">
        <v>321</v>
      </c>
      <c r="C418" s="29">
        <v>42326048.259999998</v>
      </c>
      <c r="D418" s="29">
        <v>20347285.789999999</v>
      </c>
      <c r="E418" s="29">
        <v>-21978762.469999999</v>
      </c>
    </row>
    <row r="419" spans="2:5">
      <c r="B419" s="28" t="s">
        <v>322</v>
      </c>
      <c r="C419" s="29">
        <v>753685.43</v>
      </c>
      <c r="D419" s="29">
        <v>1120070.32</v>
      </c>
      <c r="E419" s="29">
        <v>366384.89</v>
      </c>
    </row>
    <row r="420" spans="2:5">
      <c r="B420" s="28" t="s">
        <v>323</v>
      </c>
      <c r="C420" s="29">
        <v>6824.17</v>
      </c>
      <c r="D420" s="29">
        <v>9346.93</v>
      </c>
      <c r="E420" s="29">
        <v>2522.7600000000002</v>
      </c>
    </row>
    <row r="421" spans="2:5">
      <c r="B421" s="28" t="s">
        <v>324</v>
      </c>
      <c r="C421" s="29">
        <v>10140271.92</v>
      </c>
      <c r="D421" s="29">
        <v>10001994.050000001</v>
      </c>
      <c r="E421" s="29">
        <v>-138277.87</v>
      </c>
    </row>
    <row r="422" spans="2:5">
      <c r="B422" s="28" t="s">
        <v>325</v>
      </c>
      <c r="C422" s="29">
        <v>5231454.63</v>
      </c>
      <c r="D422" s="29">
        <v>5956317.4400000004</v>
      </c>
      <c r="E422" s="29">
        <v>724862.81</v>
      </c>
    </row>
    <row r="423" spans="2:5">
      <c r="B423" s="28" t="s">
        <v>326</v>
      </c>
      <c r="C423" s="29">
        <v>26514902.719999999</v>
      </c>
      <c r="D423" s="29">
        <v>1753231.71</v>
      </c>
      <c r="E423" s="29">
        <v>-24761671.010000002</v>
      </c>
    </row>
    <row r="424" spans="2:5">
      <c r="B424" s="28" t="s">
        <v>327</v>
      </c>
      <c r="C424" s="29">
        <v>4206511.26</v>
      </c>
      <c r="D424" s="29">
        <v>4766705.4000000004</v>
      </c>
      <c r="E424" s="29">
        <v>560194.14</v>
      </c>
    </row>
    <row r="425" spans="2:5">
      <c r="B425" s="28" t="s">
        <v>328</v>
      </c>
      <c r="C425" s="29">
        <v>34421008.57</v>
      </c>
      <c r="D425" s="29">
        <v>39495878.329999998</v>
      </c>
      <c r="E425" s="29">
        <v>5074869.76</v>
      </c>
    </row>
    <row r="426" spans="2:5">
      <c r="B426" s="28" t="s">
        <v>329</v>
      </c>
      <c r="C426" s="29">
        <v>667749.43999999994</v>
      </c>
      <c r="D426" s="29">
        <v>9297.57</v>
      </c>
      <c r="E426" s="29">
        <v>-658451.87</v>
      </c>
    </row>
    <row r="427" spans="2:5">
      <c r="B427" s="28" t="s">
        <v>330</v>
      </c>
      <c r="C427" s="29">
        <v>1719298.28</v>
      </c>
      <c r="D427" s="29">
        <v>3313465.47</v>
      </c>
      <c r="E427" s="29">
        <v>1594167.19</v>
      </c>
    </row>
    <row r="428" spans="2:5">
      <c r="B428" s="28" t="s">
        <v>331</v>
      </c>
      <c r="C428" s="29">
        <v>2573090.56</v>
      </c>
      <c r="D428" s="29">
        <v>2075170.76</v>
      </c>
      <c r="E428" s="29">
        <v>-497919.8</v>
      </c>
    </row>
    <row r="429" spans="2:5">
      <c r="B429" s="28" t="s">
        <v>332</v>
      </c>
      <c r="C429" s="29">
        <v>29204688.73</v>
      </c>
      <c r="D429" s="29">
        <v>40450493.200000003</v>
      </c>
      <c r="E429" s="29">
        <v>11245804.470000001</v>
      </c>
    </row>
    <row r="430" spans="2:5">
      <c r="B430" s="28" t="s">
        <v>333</v>
      </c>
      <c r="C430" s="29">
        <v>4180493.19</v>
      </c>
      <c r="D430" s="29">
        <v>5043094.6100000003</v>
      </c>
      <c r="E430" s="29">
        <v>862601.42</v>
      </c>
    </row>
    <row r="431" spans="2:5">
      <c r="B431" s="28" t="s">
        <v>334</v>
      </c>
      <c r="C431" s="29">
        <v>9739.06</v>
      </c>
      <c r="D431" s="29">
        <v>22928.560000000001</v>
      </c>
      <c r="E431" s="29">
        <v>13189.5</v>
      </c>
    </row>
    <row r="432" spans="2:5">
      <c r="B432" s="28" t="s">
        <v>335</v>
      </c>
      <c r="C432" s="29">
        <v>308209.64</v>
      </c>
      <c r="D432" s="29">
        <v>305189</v>
      </c>
      <c r="E432" s="29">
        <v>-3020.64</v>
      </c>
    </row>
    <row r="433" spans="2:5">
      <c r="B433" s="28" t="s">
        <v>336</v>
      </c>
      <c r="C433" s="29">
        <v>95257.24</v>
      </c>
      <c r="D433" s="29">
        <v>195400.32000000001</v>
      </c>
      <c r="E433" s="29">
        <v>100143.08</v>
      </c>
    </row>
    <row r="434" spans="2:5">
      <c r="B434" s="97"/>
      <c r="C434" s="29"/>
      <c r="D434" s="29"/>
      <c r="E434" s="29"/>
    </row>
    <row r="435" spans="2:5">
      <c r="C435" s="75">
        <f>SUM(C408:C434)</f>
        <v>214031638.59999996</v>
      </c>
      <c r="D435" s="75">
        <f>SUM(D408:D434)</f>
        <v>201021978.99000001</v>
      </c>
      <c r="E435" s="75">
        <f>SUM(E408:E434)</f>
        <v>-13009659.610000001</v>
      </c>
    </row>
    <row r="438" spans="2:5">
      <c r="B438" s="94" t="s">
        <v>337</v>
      </c>
      <c r="C438" s="95" t="s">
        <v>60</v>
      </c>
      <c r="D438" s="23" t="s">
        <v>338</v>
      </c>
      <c r="E438" s="11"/>
    </row>
    <row r="439" spans="2:5">
      <c r="B439" s="28" t="s">
        <v>339</v>
      </c>
      <c r="C439" s="108">
        <v>10483175.789999999</v>
      </c>
      <c r="D439" s="28"/>
      <c r="E439" s="11"/>
    </row>
    <row r="440" spans="2:5">
      <c r="B440" s="28" t="s">
        <v>340</v>
      </c>
      <c r="C440" s="108">
        <v>44086816.890000001</v>
      </c>
      <c r="D440" s="28"/>
      <c r="E440" s="11"/>
    </row>
    <row r="441" spans="2:5">
      <c r="B441" s="28" t="s">
        <v>69</v>
      </c>
      <c r="C441" s="108">
        <v>677740.87</v>
      </c>
      <c r="D441" s="28"/>
      <c r="E441" s="11"/>
    </row>
    <row r="442" spans="2:5">
      <c r="B442" s="28" t="s">
        <v>69</v>
      </c>
      <c r="C442" s="108">
        <v>936844.1</v>
      </c>
      <c r="D442" s="28"/>
      <c r="E442" s="11"/>
    </row>
    <row r="443" spans="2:5">
      <c r="B443" s="28" t="s">
        <v>70</v>
      </c>
      <c r="C443" s="108">
        <v>-20652.88</v>
      </c>
      <c r="D443" s="28"/>
      <c r="E443" s="11"/>
    </row>
    <row r="444" spans="2:5">
      <c r="B444" s="28" t="s">
        <v>71</v>
      </c>
      <c r="C444" s="108">
        <v>2899</v>
      </c>
      <c r="D444" s="28"/>
      <c r="E444" s="11"/>
    </row>
    <row r="445" spans="2:5">
      <c r="B445" s="28" t="s">
        <v>72</v>
      </c>
      <c r="C445" s="108">
        <v>22881.279999999999</v>
      </c>
      <c r="D445" s="28"/>
      <c r="E445" s="11"/>
    </row>
    <row r="446" spans="2:5">
      <c r="B446" s="28" t="s">
        <v>73</v>
      </c>
      <c r="C446" s="108">
        <v>-93381.06</v>
      </c>
      <c r="D446" s="28"/>
      <c r="E446" s="11"/>
    </row>
    <row r="447" spans="2:5">
      <c r="B447" s="28" t="s">
        <v>74</v>
      </c>
      <c r="C447" s="108">
        <v>453252.72</v>
      </c>
      <c r="D447" s="28"/>
      <c r="E447" s="11"/>
    </row>
    <row r="448" spans="2:5">
      <c r="B448" s="28" t="s">
        <v>75</v>
      </c>
      <c r="C448" s="108">
        <v>-1055.7</v>
      </c>
      <c r="D448" s="28"/>
      <c r="E448" s="11"/>
    </row>
    <row r="449" spans="2:7">
      <c r="B449" s="28" t="s">
        <v>76</v>
      </c>
      <c r="C449" s="108">
        <v>20685.3</v>
      </c>
      <c r="D449" s="28"/>
      <c r="E449" s="11"/>
    </row>
    <row r="450" spans="2:7">
      <c r="B450" s="28" t="s">
        <v>79</v>
      </c>
      <c r="C450" s="108">
        <v>104321.43</v>
      </c>
      <c r="D450" s="28"/>
      <c r="E450" s="11"/>
    </row>
    <row r="451" spans="2:7">
      <c r="B451" s="28" t="s">
        <v>80</v>
      </c>
      <c r="C451" s="108">
        <v>-136020.70000000001</v>
      </c>
      <c r="D451" s="28"/>
      <c r="E451" s="11"/>
    </row>
    <row r="452" spans="2:7">
      <c r="B452" s="28" t="s">
        <v>81</v>
      </c>
      <c r="C452" s="108">
        <v>555774.28</v>
      </c>
      <c r="D452" s="28"/>
      <c r="E452" s="11"/>
    </row>
    <row r="453" spans="2:7">
      <c r="B453" s="28" t="s">
        <v>88</v>
      </c>
      <c r="C453" s="108">
        <v>216154.98</v>
      </c>
      <c r="D453" s="28"/>
      <c r="E453" s="11"/>
    </row>
    <row r="454" spans="2:7">
      <c r="B454" s="28" t="s">
        <v>89</v>
      </c>
      <c r="C454" s="108">
        <v>-6722.13</v>
      </c>
      <c r="D454" s="28"/>
      <c r="E454" s="11"/>
    </row>
    <row r="455" spans="2:7">
      <c r="B455" s="28" t="s">
        <v>93</v>
      </c>
      <c r="C455" s="108">
        <v>3905</v>
      </c>
      <c r="D455" s="28"/>
      <c r="E455" s="11"/>
    </row>
    <row r="456" spans="2:7">
      <c r="B456" s="28" t="s">
        <v>95</v>
      </c>
      <c r="C456" s="108">
        <v>2587</v>
      </c>
      <c r="D456" s="28"/>
      <c r="E456" s="11"/>
    </row>
    <row r="457" spans="2:7">
      <c r="B457" s="28" t="s">
        <v>97</v>
      </c>
      <c r="C457" s="108">
        <v>11884.88</v>
      </c>
      <c r="D457" s="28"/>
      <c r="E457" s="11"/>
    </row>
    <row r="458" spans="2:7">
      <c r="B458" s="28" t="s">
        <v>98</v>
      </c>
      <c r="C458" s="108">
        <v>-3716.3</v>
      </c>
      <c r="D458" s="28"/>
      <c r="E458" s="11"/>
    </row>
    <row r="459" spans="2:7">
      <c r="B459" s="28" t="s">
        <v>100</v>
      </c>
      <c r="C459" s="108">
        <v>-6304.42</v>
      </c>
      <c r="D459" s="28"/>
      <c r="E459" s="11"/>
    </row>
    <row r="460" spans="2:7">
      <c r="B460" s="28"/>
      <c r="C460" s="108"/>
      <c r="D460" s="28"/>
      <c r="E460" s="11"/>
    </row>
    <row r="461" spans="2:7">
      <c r="B461" s="30"/>
      <c r="C461" s="115"/>
      <c r="D461" s="31"/>
      <c r="E461" s="42"/>
      <c r="F461" s="11"/>
      <c r="G461" s="11"/>
    </row>
    <row r="462" spans="2:7">
      <c r="C462" s="116">
        <f>SUM(C439:C461)</f>
        <v>57311070.329999983</v>
      </c>
      <c r="D462" s="117">
        <v>0</v>
      </c>
      <c r="E462" s="11"/>
      <c r="F462" s="11"/>
      <c r="G462" s="11"/>
    </row>
    <row r="463" spans="2:7">
      <c r="F463" s="11"/>
      <c r="G463" s="11"/>
    </row>
    <row r="464" spans="2:7">
      <c r="F464" s="11"/>
      <c r="G464" s="11"/>
    </row>
    <row r="465" spans="2:7">
      <c r="F465" s="11"/>
      <c r="G465" s="11"/>
    </row>
    <row r="466" spans="2:7">
      <c r="B466" s="16" t="s">
        <v>341</v>
      </c>
      <c r="F466" s="11"/>
      <c r="G466" s="11"/>
    </row>
    <row r="467" spans="2:7">
      <c r="B467" s="16" t="s">
        <v>342</v>
      </c>
      <c r="F467" s="11"/>
      <c r="G467" s="11"/>
    </row>
    <row r="468" spans="2:7">
      <c r="B468" s="118"/>
      <c r="C468" s="118"/>
      <c r="D468" s="118"/>
      <c r="E468" s="118"/>
      <c r="F468" s="11"/>
      <c r="G468" s="11"/>
    </row>
    <row r="469" spans="2:7">
      <c r="B469" s="119"/>
      <c r="C469" s="119"/>
      <c r="D469" s="119"/>
      <c r="E469" s="119"/>
      <c r="F469" s="11"/>
      <c r="G469" s="11"/>
    </row>
    <row r="470" spans="2:7">
      <c r="B470" s="120" t="s">
        <v>343</v>
      </c>
      <c r="C470" s="121"/>
      <c r="D470" s="121"/>
      <c r="E470" s="122"/>
      <c r="F470" s="11"/>
      <c r="G470" s="11"/>
    </row>
    <row r="471" spans="2:7">
      <c r="B471" s="123" t="s">
        <v>344</v>
      </c>
      <c r="C471" s="124"/>
      <c r="D471" s="124"/>
      <c r="E471" s="125"/>
      <c r="F471" s="11"/>
      <c r="G471" s="126"/>
    </row>
    <row r="472" spans="2:7">
      <c r="B472" s="127" t="s">
        <v>345</v>
      </c>
      <c r="C472" s="128"/>
      <c r="D472" s="128"/>
      <c r="E472" s="129"/>
      <c r="F472" s="11"/>
      <c r="G472" s="126"/>
    </row>
    <row r="473" spans="2:7">
      <c r="B473" s="130" t="s">
        <v>346</v>
      </c>
      <c r="C473" s="131"/>
      <c r="E473" s="132">
        <v>236210958</v>
      </c>
      <c r="F473" s="11"/>
      <c r="G473" s="126"/>
    </row>
    <row r="474" spans="2:7">
      <c r="B474" s="133"/>
      <c r="C474" s="133"/>
      <c r="D474" s="11"/>
      <c r="F474" s="11"/>
      <c r="G474" s="126"/>
    </row>
    <row r="475" spans="2:7">
      <c r="B475" s="134" t="s">
        <v>347</v>
      </c>
      <c r="C475" s="135"/>
      <c r="D475" s="136"/>
      <c r="E475" s="137"/>
      <c r="F475" s="11"/>
      <c r="G475" s="11"/>
    </row>
    <row r="476" spans="2:7">
      <c r="B476" s="138" t="s">
        <v>348</v>
      </c>
      <c r="C476" s="139"/>
      <c r="D476" s="140">
        <v>0</v>
      </c>
      <c r="E476" s="141"/>
      <c r="F476" s="11"/>
      <c r="G476" s="11"/>
    </row>
    <row r="477" spans="2:7">
      <c r="B477" s="138" t="s">
        <v>349</v>
      </c>
      <c r="C477" s="139"/>
      <c r="D477" s="140">
        <v>0</v>
      </c>
      <c r="E477" s="141"/>
      <c r="F477" s="11"/>
      <c r="G477" s="11"/>
    </row>
    <row r="478" spans="2:7">
      <c r="B478" s="138" t="s">
        <v>350</v>
      </c>
      <c r="C478" s="139"/>
      <c r="D478" s="140">
        <v>0</v>
      </c>
      <c r="E478" s="141"/>
      <c r="F478" s="11"/>
      <c r="G478" s="11"/>
    </row>
    <row r="479" spans="2:7">
      <c r="B479" s="138" t="s">
        <v>351</v>
      </c>
      <c r="C479" s="139"/>
      <c r="D479" s="140">
        <v>0</v>
      </c>
      <c r="E479" s="141"/>
      <c r="F479" s="11"/>
      <c r="G479" s="11"/>
    </row>
    <row r="480" spans="2:7">
      <c r="B480" s="138" t="s">
        <v>352</v>
      </c>
      <c r="C480" s="139"/>
      <c r="D480" s="140">
        <v>0</v>
      </c>
      <c r="E480" s="141"/>
      <c r="F480" s="11"/>
      <c r="G480" s="11"/>
    </row>
    <row r="481" spans="2:13">
      <c r="B481" s="133"/>
      <c r="C481" s="133"/>
      <c r="D481" s="11"/>
      <c r="F481" s="11"/>
      <c r="G481" s="11"/>
    </row>
    <row r="482" spans="2:13">
      <c r="B482" s="134" t="s">
        <v>353</v>
      </c>
      <c r="C482" s="135"/>
      <c r="D482" s="136"/>
      <c r="E482" s="142">
        <f>SUM(D482:D486)</f>
        <v>21462855.399999999</v>
      </c>
      <c r="F482" s="11"/>
      <c r="G482" s="11"/>
    </row>
    <row r="483" spans="2:13">
      <c r="B483" s="138" t="s">
        <v>354</v>
      </c>
      <c r="C483" s="139"/>
      <c r="D483" s="140">
        <v>0</v>
      </c>
      <c r="E483" s="141"/>
      <c r="F483" s="11"/>
      <c r="G483" s="11"/>
    </row>
    <row r="484" spans="2:13">
      <c r="B484" s="138" t="s">
        <v>355</v>
      </c>
      <c r="C484" s="139"/>
      <c r="D484" s="140">
        <v>0</v>
      </c>
      <c r="E484" s="141"/>
      <c r="F484" s="11"/>
      <c r="G484" s="11"/>
    </row>
    <row r="485" spans="2:13">
      <c r="B485" s="138" t="s">
        <v>356</v>
      </c>
      <c r="C485" s="139"/>
      <c r="D485" s="140">
        <v>0</v>
      </c>
      <c r="E485" s="141"/>
      <c r="F485" s="11"/>
      <c r="G485" s="11"/>
    </row>
    <row r="486" spans="2:13">
      <c r="B486" s="143" t="s">
        <v>357</v>
      </c>
      <c r="C486" s="144"/>
      <c r="D486" s="145">
        <v>21462855.399999999</v>
      </c>
      <c r="E486" s="146"/>
      <c r="F486" s="11"/>
      <c r="G486" s="11"/>
      <c r="L486" s="147"/>
    </row>
    <row r="487" spans="2:13">
      <c r="B487" s="133"/>
      <c r="C487" s="133"/>
      <c r="F487" s="11"/>
      <c r="G487" s="11"/>
      <c r="L487" s="147"/>
    </row>
    <row r="488" spans="2:13">
      <c r="B488" s="130" t="s">
        <v>358</v>
      </c>
      <c r="C488" s="131"/>
      <c r="E488" s="148">
        <f>+E473+E475-E482</f>
        <v>214748102.59999999</v>
      </c>
      <c r="F488" s="149">
        <f>+[1]EA!D34</f>
        <v>214748102.62</v>
      </c>
      <c r="G488" s="126">
        <f>+E488-F488</f>
        <v>-2.000001072883606E-2</v>
      </c>
      <c r="L488" s="147"/>
    </row>
    <row r="489" spans="2:13">
      <c r="B489" s="119"/>
      <c r="C489" s="119"/>
      <c r="D489" s="119"/>
      <c r="E489" s="119"/>
      <c r="F489" s="11"/>
      <c r="G489" s="11"/>
      <c r="L489" s="147"/>
    </row>
    <row r="490" spans="2:13">
      <c r="B490" s="119"/>
      <c r="C490" s="119"/>
      <c r="D490" s="119"/>
      <c r="E490" s="119"/>
      <c r="F490" s="11"/>
      <c r="G490" s="11"/>
      <c r="L490" s="147"/>
    </row>
    <row r="491" spans="2:13">
      <c r="B491" s="120" t="s">
        <v>359</v>
      </c>
      <c r="C491" s="121"/>
      <c r="D491" s="121"/>
      <c r="E491" s="122"/>
      <c r="F491" s="11"/>
      <c r="G491" s="11"/>
      <c r="L491" s="147"/>
    </row>
    <row r="492" spans="2:13">
      <c r="B492" s="123" t="s">
        <v>344</v>
      </c>
      <c r="C492" s="124"/>
      <c r="D492" s="124"/>
      <c r="E492" s="125"/>
      <c r="F492" s="11"/>
      <c r="G492" s="11"/>
      <c r="I492" s="150"/>
      <c r="J492" s="150"/>
      <c r="K492" s="150"/>
      <c r="L492" s="151"/>
    </row>
    <row r="493" spans="2:13">
      <c r="B493" s="127" t="s">
        <v>345</v>
      </c>
      <c r="C493" s="128"/>
      <c r="D493" s="128"/>
      <c r="E493" s="129"/>
      <c r="F493" s="11"/>
      <c r="G493" s="152"/>
      <c r="H493" s="150"/>
      <c r="I493" s="150"/>
      <c r="J493" s="150"/>
      <c r="K493" s="150"/>
      <c r="L493" s="151"/>
      <c r="M493" s="150"/>
    </row>
    <row r="494" spans="2:13">
      <c r="B494" s="130" t="s">
        <v>360</v>
      </c>
      <c r="C494" s="131"/>
      <c r="E494" s="153">
        <v>160141307.54000002</v>
      </c>
      <c r="F494" s="11"/>
      <c r="G494" s="152"/>
      <c r="H494" s="150"/>
      <c r="I494" s="150"/>
      <c r="J494" s="150"/>
      <c r="K494" s="151"/>
      <c r="L494" s="150"/>
      <c r="M494" s="150"/>
    </row>
    <row r="495" spans="2:13">
      <c r="B495" s="133"/>
      <c r="C495" s="133"/>
      <c r="F495" s="11"/>
      <c r="G495" s="152"/>
      <c r="H495" s="150"/>
      <c r="I495" s="150"/>
      <c r="J495" s="150"/>
      <c r="K495" s="151"/>
      <c r="L495" s="150"/>
      <c r="M495" s="150"/>
    </row>
    <row r="496" spans="2:13">
      <c r="B496" s="154" t="s">
        <v>361</v>
      </c>
      <c r="C496" s="155"/>
      <c r="D496" s="136"/>
      <c r="E496" s="156">
        <f>SUM(D496:D513)</f>
        <v>3586239.06</v>
      </c>
      <c r="F496" s="11"/>
      <c r="G496" s="152"/>
      <c r="H496" s="150"/>
      <c r="I496" s="150"/>
      <c r="J496" s="150"/>
      <c r="K496" s="151"/>
      <c r="L496" s="150"/>
      <c r="M496" s="150"/>
    </row>
    <row r="497" spans="2:13">
      <c r="B497" s="138" t="s">
        <v>362</v>
      </c>
      <c r="C497" s="139"/>
      <c r="D497" s="157">
        <v>1407088.71</v>
      </c>
      <c r="E497" s="158"/>
      <c r="F497" s="11"/>
      <c r="G497" s="152"/>
      <c r="H497" s="150"/>
      <c r="I497" s="150"/>
      <c r="J497" s="150"/>
      <c r="K497" s="151"/>
      <c r="L497" s="150"/>
      <c r="M497" s="150"/>
    </row>
    <row r="498" spans="2:13">
      <c r="B498" s="138" t="s">
        <v>363</v>
      </c>
      <c r="C498" s="139"/>
      <c r="D498" s="157">
        <v>142147.42000000001</v>
      </c>
      <c r="E498" s="158"/>
      <c r="F498" s="11"/>
      <c r="G498" s="152"/>
      <c r="H498" s="150"/>
      <c r="I498" s="150"/>
      <c r="J498" s="150"/>
      <c r="K498" s="151"/>
      <c r="L498" s="150"/>
      <c r="M498" s="150"/>
    </row>
    <row r="499" spans="2:13">
      <c r="B499" s="138" t="s">
        <v>364</v>
      </c>
      <c r="C499" s="139"/>
      <c r="D499" s="159">
        <v>555774.28</v>
      </c>
      <c r="E499" s="158"/>
      <c r="F499" s="11"/>
      <c r="G499" s="152"/>
      <c r="H499" s="150"/>
      <c r="I499" s="150"/>
      <c r="J499" s="150"/>
      <c r="K499" s="151"/>
      <c r="L499" s="150"/>
      <c r="M499" s="150"/>
    </row>
    <row r="500" spans="2:13">
      <c r="B500" s="138" t="s">
        <v>365</v>
      </c>
      <c r="C500" s="139"/>
      <c r="D500" s="159">
        <v>0</v>
      </c>
      <c r="E500" s="158"/>
      <c r="F500" s="11"/>
      <c r="G500" s="152"/>
      <c r="H500" s="150"/>
      <c r="I500" s="150"/>
      <c r="J500" s="150"/>
      <c r="K500" s="151"/>
      <c r="L500" s="150"/>
      <c r="M500" s="150"/>
    </row>
    <row r="501" spans="2:13">
      <c r="B501" s="138" t="s">
        <v>366</v>
      </c>
      <c r="C501" s="139"/>
      <c r="D501" s="159"/>
      <c r="E501" s="158"/>
      <c r="F501" s="11"/>
      <c r="G501" s="160"/>
      <c r="H501" s="150"/>
      <c r="I501" s="150"/>
      <c r="J501" s="150"/>
      <c r="K501" s="151"/>
      <c r="L501" s="150"/>
      <c r="M501" s="150"/>
    </row>
    <row r="502" spans="2:13">
      <c r="B502" s="138" t="s">
        <v>367</v>
      </c>
      <c r="C502" s="139"/>
      <c r="D502" s="159">
        <v>228039.86</v>
      </c>
      <c r="E502" s="158"/>
      <c r="F502" s="11"/>
      <c r="G502" s="152"/>
      <c r="H502" s="150"/>
      <c r="I502" s="150"/>
      <c r="J502" s="150"/>
      <c r="K502" s="151"/>
      <c r="L502" s="150"/>
      <c r="M502" s="150"/>
    </row>
    <row r="503" spans="2:13">
      <c r="B503" s="138" t="s">
        <v>368</v>
      </c>
      <c r="C503" s="139"/>
      <c r="D503" s="159">
        <v>0</v>
      </c>
      <c r="E503" s="158"/>
      <c r="F503" s="11"/>
      <c r="G503" s="160"/>
      <c r="H503" s="150"/>
      <c r="I503" s="150"/>
      <c r="J503" s="150"/>
      <c r="K503" s="151"/>
      <c r="L503" s="150"/>
      <c r="M503" s="150"/>
    </row>
    <row r="504" spans="2:13">
      <c r="B504" s="138" t="s">
        <v>369</v>
      </c>
      <c r="C504" s="139"/>
      <c r="D504" s="159">
        <v>0</v>
      </c>
      <c r="E504" s="158"/>
      <c r="F504" s="11"/>
      <c r="G504" s="152"/>
      <c r="H504" s="150"/>
      <c r="I504" s="150"/>
      <c r="J504" s="150"/>
      <c r="K504" s="151"/>
      <c r="L504" s="150"/>
      <c r="M504" s="150"/>
    </row>
    <row r="505" spans="2:13">
      <c r="B505" s="138" t="s">
        <v>370</v>
      </c>
      <c r="C505" s="139"/>
      <c r="D505" s="159">
        <v>0</v>
      </c>
      <c r="E505" s="158"/>
      <c r="F505" s="11"/>
      <c r="G505" s="160"/>
      <c r="H505" s="150"/>
      <c r="I505" s="150"/>
      <c r="J505" s="150"/>
      <c r="K505" s="151"/>
      <c r="L505" s="150"/>
      <c r="M505" s="150"/>
    </row>
    <row r="506" spans="2:13">
      <c r="B506" s="138" t="s">
        <v>371</v>
      </c>
      <c r="C506" s="139"/>
      <c r="D506" s="157">
        <v>1253188.79</v>
      </c>
      <c r="E506" s="158"/>
      <c r="F506" s="11"/>
      <c r="G506" s="160"/>
      <c r="H506" s="150"/>
      <c r="I506" s="150"/>
      <c r="J506" s="150"/>
      <c r="K506" s="151"/>
      <c r="L506" s="150"/>
      <c r="M506" s="150"/>
    </row>
    <row r="507" spans="2:13">
      <c r="B507" s="138" t="s">
        <v>372</v>
      </c>
      <c r="C507" s="139"/>
      <c r="D507" s="159">
        <v>0</v>
      </c>
      <c r="E507" s="158"/>
      <c r="F507" s="11"/>
      <c r="G507" s="160"/>
      <c r="H507" s="150"/>
      <c r="I507" s="150"/>
      <c r="J507" s="150"/>
      <c r="K507" s="151"/>
      <c r="L507" s="150"/>
      <c r="M507" s="150"/>
    </row>
    <row r="508" spans="2:13">
      <c r="B508" s="138" t="s">
        <v>373</v>
      </c>
      <c r="C508" s="139"/>
      <c r="D508" s="159">
        <v>0</v>
      </c>
      <c r="E508" s="158"/>
      <c r="F508" s="11"/>
      <c r="G508" s="160"/>
      <c r="H508" s="150"/>
      <c r="I508" s="150"/>
      <c r="J508" s="150"/>
      <c r="K508" s="151"/>
      <c r="L508" s="150"/>
      <c r="M508" s="150"/>
    </row>
    <row r="509" spans="2:13">
      <c r="B509" s="138" t="s">
        <v>374</v>
      </c>
      <c r="C509" s="139"/>
      <c r="D509" s="159">
        <v>0</v>
      </c>
      <c r="E509" s="158"/>
      <c r="F509" s="11"/>
      <c r="G509" s="161"/>
      <c r="H509" s="150"/>
      <c r="I509" s="150"/>
      <c r="J509" s="150"/>
      <c r="K509" s="151"/>
      <c r="L509" s="150"/>
      <c r="M509" s="150"/>
    </row>
    <row r="510" spans="2:13">
      <c r="B510" s="138" t="s">
        <v>375</v>
      </c>
      <c r="C510" s="139"/>
      <c r="D510" s="159">
        <v>0</v>
      </c>
      <c r="E510" s="158"/>
      <c r="F510" s="11"/>
      <c r="G510" s="152"/>
      <c r="H510" s="150"/>
      <c r="I510" s="150"/>
      <c r="J510" s="150"/>
      <c r="K510" s="151"/>
      <c r="L510" s="151"/>
      <c r="M510" s="150"/>
    </row>
    <row r="511" spans="2:13">
      <c r="B511" s="138" t="s">
        <v>376</v>
      </c>
      <c r="C511" s="139"/>
      <c r="D511" s="159">
        <v>0</v>
      </c>
      <c r="E511" s="158"/>
      <c r="F511" s="11"/>
      <c r="G511" s="152"/>
      <c r="H511" s="150"/>
      <c r="I511" s="150"/>
      <c r="J511" s="150"/>
      <c r="K511" s="151"/>
      <c r="L511" s="151"/>
      <c r="M511" s="150"/>
    </row>
    <row r="512" spans="2:13" ht="12.75" customHeight="1">
      <c r="B512" s="138" t="s">
        <v>377</v>
      </c>
      <c r="C512" s="139"/>
      <c r="D512" s="159">
        <v>0</v>
      </c>
      <c r="E512" s="158"/>
      <c r="F512" s="11"/>
      <c r="G512" s="152"/>
      <c r="H512" s="150"/>
      <c r="I512" s="150"/>
      <c r="J512" s="150"/>
      <c r="K512" s="151"/>
      <c r="L512" s="151"/>
      <c r="M512" s="150"/>
    </row>
    <row r="513" spans="2:13">
      <c r="B513" s="162" t="s">
        <v>378</v>
      </c>
      <c r="C513" s="163"/>
      <c r="D513" s="159">
        <v>0</v>
      </c>
      <c r="E513" s="158"/>
      <c r="F513" s="11"/>
      <c r="G513" s="152"/>
      <c r="H513" s="150"/>
      <c r="I513" s="150"/>
      <c r="J513" s="150"/>
      <c r="K513" s="151"/>
      <c r="L513" s="151"/>
      <c r="M513" s="150"/>
    </row>
    <row r="514" spans="2:13">
      <c r="B514" s="133"/>
      <c r="C514" s="133"/>
      <c r="D514" s="164"/>
      <c r="F514" s="11"/>
      <c r="G514" s="152"/>
      <c r="H514" s="150"/>
      <c r="I514" s="150"/>
      <c r="J514" s="150"/>
      <c r="K514" s="151"/>
      <c r="L514" s="151"/>
      <c r="M514" s="150"/>
    </row>
    <row r="515" spans="2:13">
      <c r="B515" s="154" t="s">
        <v>379</v>
      </c>
      <c r="C515" s="155"/>
      <c r="D515" s="165"/>
      <c r="E515" s="156">
        <f>SUM(D515:D522)</f>
        <v>0</v>
      </c>
      <c r="F515" s="11"/>
      <c r="G515" s="152"/>
      <c r="H515" s="150"/>
      <c r="I515" s="150"/>
      <c r="J515" s="150"/>
      <c r="K515" s="150"/>
      <c r="L515" s="151"/>
      <c r="M515" s="150"/>
    </row>
    <row r="516" spans="2:13">
      <c r="B516" s="138" t="s">
        <v>380</v>
      </c>
      <c r="C516" s="139"/>
      <c r="D516" s="159">
        <v>0</v>
      </c>
      <c r="E516" s="158"/>
      <c r="F516" s="11"/>
      <c r="G516" s="152"/>
      <c r="H516" s="150"/>
      <c r="I516" s="150"/>
      <c r="J516" s="150"/>
      <c r="L516" s="150"/>
      <c r="M516" s="150"/>
    </row>
    <row r="517" spans="2:13">
      <c r="B517" s="138" t="s">
        <v>381</v>
      </c>
      <c r="C517" s="139"/>
      <c r="D517" s="159">
        <v>0</v>
      </c>
      <c r="E517" s="158"/>
      <c r="F517" s="11"/>
      <c r="G517" s="152"/>
      <c r="H517" s="150"/>
      <c r="I517" s="150"/>
      <c r="J517" s="150"/>
      <c r="K517" s="151"/>
      <c r="L517" s="151"/>
      <c r="M517" s="150"/>
    </row>
    <row r="518" spans="2:13">
      <c r="B518" s="138" t="s">
        <v>382</v>
      </c>
      <c r="C518" s="139"/>
      <c r="D518" s="159">
        <v>0</v>
      </c>
      <c r="E518" s="158"/>
      <c r="F518" s="11"/>
      <c r="G518" s="152"/>
      <c r="H518" s="150"/>
      <c r="I518" s="150"/>
      <c r="J518" s="150"/>
      <c r="K518" s="150"/>
      <c r="L518" s="151"/>
      <c r="M518" s="150"/>
    </row>
    <row r="519" spans="2:13">
      <c r="B519" s="138" t="s">
        <v>383</v>
      </c>
      <c r="C519" s="139"/>
      <c r="D519" s="159">
        <v>0</v>
      </c>
      <c r="E519" s="158"/>
      <c r="F519" s="11"/>
      <c r="G519" s="152"/>
      <c r="H519" s="150"/>
      <c r="I519" s="150"/>
      <c r="J519" s="150"/>
      <c r="K519" s="150"/>
      <c r="L519" s="150"/>
      <c r="M519" s="150"/>
    </row>
    <row r="520" spans="2:13">
      <c r="B520" s="138" t="s">
        <v>384</v>
      </c>
      <c r="C520" s="139"/>
      <c r="D520" s="159">
        <v>0</v>
      </c>
      <c r="E520" s="158"/>
      <c r="F520" s="11"/>
      <c r="G520" s="152"/>
      <c r="H520" s="150"/>
      <c r="I520" s="150"/>
      <c r="J520" s="150"/>
      <c r="K520" s="151"/>
      <c r="L520" s="150"/>
      <c r="M520" s="150"/>
    </row>
    <row r="521" spans="2:13">
      <c r="B521" s="138" t="s">
        <v>385</v>
      </c>
      <c r="C521" s="139"/>
      <c r="D521" s="159">
        <v>0</v>
      </c>
      <c r="E521" s="158"/>
      <c r="F521" s="11"/>
      <c r="G521" s="152"/>
      <c r="H521" s="150"/>
      <c r="I521" s="150"/>
      <c r="J521" s="150"/>
      <c r="K521" s="151"/>
      <c r="L521" s="150"/>
      <c r="M521" s="150"/>
    </row>
    <row r="522" spans="2:13">
      <c r="B522" s="162" t="s">
        <v>386</v>
      </c>
      <c r="C522" s="163"/>
      <c r="D522" s="159"/>
      <c r="E522" s="158"/>
      <c r="F522" s="11"/>
      <c r="G522" s="152"/>
      <c r="H522" s="150"/>
      <c r="I522" s="150"/>
      <c r="J522" s="150"/>
      <c r="K522" s="151"/>
      <c r="L522" s="150"/>
      <c r="M522" s="150"/>
    </row>
    <row r="523" spans="2:13">
      <c r="B523" s="166"/>
      <c r="C523" s="166"/>
      <c r="F523" s="11"/>
      <c r="G523" s="152"/>
      <c r="H523" s="150"/>
      <c r="I523" s="150"/>
      <c r="J523" s="150"/>
      <c r="K523" s="150"/>
      <c r="L523" s="150"/>
      <c r="M523" s="150"/>
    </row>
    <row r="524" spans="2:13">
      <c r="B524" s="167" t="s">
        <v>387</v>
      </c>
      <c r="E524" s="148">
        <f>+E494-E496+E515</f>
        <v>156555068.48000002</v>
      </c>
      <c r="F524" s="126">
        <f>+[1]EA!I52</f>
        <v>156555068.48000002</v>
      </c>
      <c r="G524" s="126">
        <f>+E524-F524</f>
        <v>0</v>
      </c>
      <c r="H524" s="150"/>
      <c r="I524" s="150"/>
      <c r="J524" s="150"/>
      <c r="K524" s="150"/>
      <c r="L524" s="150"/>
      <c r="M524" s="150"/>
    </row>
    <row r="525" spans="2:13">
      <c r="F525" s="168"/>
      <c r="G525" s="152"/>
      <c r="H525" s="150"/>
      <c r="I525" s="150"/>
      <c r="J525" s="150"/>
      <c r="K525" s="150"/>
      <c r="L525" s="150"/>
      <c r="M525" s="150"/>
    </row>
    <row r="526" spans="2:13">
      <c r="F526" s="11"/>
      <c r="G526" s="11"/>
    </row>
    <row r="527" spans="2:13">
      <c r="F527" s="169"/>
      <c r="G527" s="11"/>
    </row>
    <row r="528" spans="2:13">
      <c r="F528" s="169"/>
      <c r="G528" s="11"/>
    </row>
    <row r="529" spans="2:7">
      <c r="F529" s="11"/>
      <c r="G529" s="11"/>
    </row>
    <row r="530" spans="2:7">
      <c r="B530" s="170" t="s">
        <v>388</v>
      </c>
      <c r="C530" s="170"/>
      <c r="D530" s="170"/>
      <c r="E530" s="170"/>
      <c r="F530" s="170"/>
      <c r="G530" s="11"/>
    </row>
    <row r="531" spans="2:7">
      <c r="B531" s="171"/>
      <c r="C531" s="171"/>
      <c r="D531" s="171"/>
      <c r="E531" s="171"/>
      <c r="F531" s="171"/>
      <c r="G531" s="11"/>
    </row>
    <row r="532" spans="2:7">
      <c r="B532" s="171"/>
      <c r="C532" s="171"/>
      <c r="D532" s="171"/>
      <c r="E532" s="171"/>
      <c r="F532" s="171"/>
      <c r="G532" s="11"/>
    </row>
    <row r="533" spans="2:7">
      <c r="B533" s="62" t="s">
        <v>389</v>
      </c>
      <c r="C533" s="63" t="s">
        <v>58</v>
      </c>
      <c r="D533" s="92" t="s">
        <v>59</v>
      </c>
      <c r="E533" s="92" t="s">
        <v>60</v>
      </c>
      <c r="F533" s="11"/>
      <c r="G533" s="11"/>
    </row>
    <row r="534" spans="2:7">
      <c r="B534" s="26" t="s">
        <v>390</v>
      </c>
      <c r="C534" s="108">
        <v>0</v>
      </c>
      <c r="D534" s="45">
        <v>68945</v>
      </c>
      <c r="E534" s="45">
        <v>68945</v>
      </c>
      <c r="F534" s="11"/>
      <c r="G534" s="11"/>
    </row>
    <row r="535" spans="2:7">
      <c r="B535" s="26" t="s">
        <v>391</v>
      </c>
      <c r="C535" s="108">
        <v>0</v>
      </c>
      <c r="D535" s="45">
        <v>-68945</v>
      </c>
      <c r="E535" s="45">
        <v>-68945</v>
      </c>
      <c r="F535" s="11"/>
      <c r="G535" s="11"/>
    </row>
    <row r="536" spans="2:7">
      <c r="B536" s="30"/>
      <c r="C536" s="108"/>
      <c r="D536" s="45"/>
      <c r="E536" s="45"/>
      <c r="F536" s="11"/>
      <c r="G536" s="11"/>
    </row>
    <row r="537" spans="2:7">
      <c r="C537" s="23" t="s">
        <v>392</v>
      </c>
      <c r="D537" s="23" t="s">
        <v>392</v>
      </c>
      <c r="E537" s="23" t="s">
        <v>392</v>
      </c>
      <c r="F537" s="11"/>
      <c r="G537" s="11"/>
    </row>
    <row r="538" spans="2:7">
      <c r="F538" s="11"/>
      <c r="G538" s="11"/>
    </row>
    <row r="539" spans="2:7">
      <c r="F539" s="11"/>
      <c r="G539" s="11"/>
    </row>
    <row r="540" spans="2:7">
      <c r="B540" s="172" t="s">
        <v>393</v>
      </c>
      <c r="F540" s="11"/>
      <c r="G540" s="11"/>
    </row>
    <row r="541" spans="2:7" ht="12" customHeight="1">
      <c r="F541" s="11"/>
      <c r="G541" s="11"/>
    </row>
    <row r="542" spans="2:7" ht="12" customHeight="1">
      <c r="F542" s="11"/>
      <c r="G542" s="11"/>
    </row>
    <row r="543" spans="2:7" ht="12" customHeight="1">
      <c r="F543" s="11"/>
      <c r="G543" s="11"/>
    </row>
    <row r="544" spans="2:7">
      <c r="C544" s="119"/>
      <c r="D544" s="119"/>
      <c r="E544" s="119"/>
    </row>
    <row r="545" spans="2:7">
      <c r="B545" s="173"/>
      <c r="C545" s="119"/>
      <c r="D545" s="174"/>
      <c r="E545" s="119"/>
    </row>
    <row r="546" spans="2:7">
      <c r="B546" s="175" t="s">
        <v>394</v>
      </c>
      <c r="C546" s="119"/>
      <c r="D546" s="175" t="s">
        <v>395</v>
      </c>
      <c r="E546" s="119"/>
    </row>
    <row r="547" spans="2:7">
      <c r="B547" s="175" t="s">
        <v>396</v>
      </c>
      <c r="C547" s="119"/>
      <c r="D547" s="175" t="s">
        <v>397</v>
      </c>
      <c r="E547" s="119"/>
    </row>
    <row r="548" spans="2:7">
      <c r="G548" s="11"/>
    </row>
    <row r="549" spans="2:7">
      <c r="B549" s="119"/>
      <c r="C549" s="119"/>
      <c r="D549" s="119"/>
      <c r="E549" s="119"/>
      <c r="F549" s="119"/>
      <c r="G549" s="119"/>
    </row>
    <row r="550" spans="2:7">
      <c r="B550" s="119"/>
      <c r="C550" s="119"/>
      <c r="D550" s="119"/>
      <c r="E550" s="119"/>
      <c r="F550" s="119"/>
      <c r="G550" s="119"/>
    </row>
    <row r="554" spans="2:7" ht="12.75" customHeight="1"/>
    <row r="557" spans="2:7" ht="12.75" customHeight="1"/>
  </sheetData>
  <mergeCells count="68">
    <mergeCell ref="B523:C523"/>
    <mergeCell ref="B530:F530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E493"/>
    <mergeCell ref="B494:C494"/>
    <mergeCell ref="B495:C495"/>
    <mergeCell ref="B496:C496"/>
    <mergeCell ref="B497:C497"/>
    <mergeCell ref="B498:C498"/>
    <mergeCell ref="B485:C485"/>
    <mergeCell ref="B486:C486"/>
    <mergeCell ref="B487:C487"/>
    <mergeCell ref="B488:C488"/>
    <mergeCell ref="B491:E491"/>
    <mergeCell ref="B492:E492"/>
    <mergeCell ref="B479:C479"/>
    <mergeCell ref="B480:C480"/>
    <mergeCell ref="B481:C481"/>
    <mergeCell ref="B482:C482"/>
    <mergeCell ref="B483:C483"/>
    <mergeCell ref="B484:C484"/>
    <mergeCell ref="B473:C473"/>
    <mergeCell ref="B474:C474"/>
    <mergeCell ref="B475:C475"/>
    <mergeCell ref="B476:C476"/>
    <mergeCell ref="B477:C477"/>
    <mergeCell ref="B478:C478"/>
    <mergeCell ref="E377:G377"/>
    <mergeCell ref="E400:F400"/>
    <mergeCell ref="B468:E468"/>
    <mergeCell ref="B470:E470"/>
    <mergeCell ref="B471:E471"/>
    <mergeCell ref="B472:E472"/>
    <mergeCell ref="D222:E222"/>
    <mergeCell ref="D229:E229"/>
    <mergeCell ref="D236:E236"/>
    <mergeCell ref="D243:E243"/>
    <mergeCell ref="D270:E270"/>
    <mergeCell ref="D277:E277"/>
    <mergeCell ref="A1:L1"/>
    <mergeCell ref="A2:L2"/>
    <mergeCell ref="A3:L3"/>
    <mergeCell ref="H5:L6"/>
    <mergeCell ref="A8:L8"/>
    <mergeCell ref="D83:E83"/>
  </mergeCells>
  <dataValidations count="4">
    <dataValidation allowBlank="1" showInputMessage="1" showErrorMessage="1" prompt="Especificar origen de dicho recurso: Federal, Estatal, Municipal, Particulares." sqref="D218 D225 D232"/>
    <dataValidation allowBlank="1" showInputMessage="1" showErrorMessage="1" prompt="Características cualitativas significativas que les impacten financieramente." sqref="D175:E175 E218 E225 E232"/>
    <dataValidation allowBlank="1" showInputMessage="1" showErrorMessage="1" prompt="Corresponde al número de la cuenta de acuerdo al Plan de Cuentas emitido por el CONAC (DOF 22/11/2010)." sqref="B175"/>
    <dataValidation allowBlank="1" showInputMessage="1" showErrorMessage="1" prompt="Saldo final del periodo que corresponde la cuenta pública presentada (mensual:  enero, febrero, marzo, etc.; trimestral: 1er, 2do, 3ro. o 4to.)." sqref="C175 C218 C225 C232"/>
  </dataValidations>
  <pageMargins left="0.70866141732283472" right="0.70866141732283472" top="0.39370078740157483" bottom="0.74803149606299213" header="0.31496062992125984" footer="0.31496062992125984"/>
  <pageSetup scale="40" fitToHeight="9" orientation="landscape" r:id="rId1"/>
  <headerFooter>
    <oddFooter>&amp;R&amp;P</oddFooter>
  </headerFooter>
  <rowBreaks count="7" manualBreakCount="7">
    <brk id="85" max="9" man="1"/>
    <brk id="156" max="9" man="1"/>
    <brk id="216" max="9" man="1"/>
    <brk id="278" max="9" man="1"/>
    <brk id="352" max="11" man="1"/>
    <brk id="437" max="9" man="1"/>
    <brk id="5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(2)</vt:lpstr>
      <vt:lpstr>'NOTAS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2017-07-11T20:26:20Z</dcterms:created>
  <dcterms:modified xsi:type="dcterms:W3CDTF">2017-07-11T20:26:41Z</dcterms:modified>
</cp:coreProperties>
</file>