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9945"/>
  </bookViews>
  <sheets>
    <sheet name="I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V28" i="1"/>
  <c r="U28" i="1"/>
  <c r="W27" i="1"/>
  <c r="W29" i="1" s="1"/>
  <c r="V27" i="1"/>
  <c r="U27" i="1"/>
  <c r="Y25" i="1"/>
  <c r="X25" i="1"/>
  <c r="Y24" i="1"/>
  <c r="X24" i="1"/>
  <c r="Y23" i="1"/>
  <c r="X23" i="1"/>
  <c r="Y22" i="1"/>
  <c r="X22" i="1"/>
  <c r="Y21" i="1"/>
  <c r="X21" i="1"/>
  <c r="Y20" i="1"/>
  <c r="X20" i="1"/>
  <c r="T20" i="1"/>
  <c r="S20" i="1"/>
  <c r="Y19" i="1"/>
  <c r="X19" i="1"/>
  <c r="T19" i="1"/>
  <c r="S19" i="1"/>
  <c r="Y18" i="1"/>
  <c r="X18" i="1"/>
  <c r="T18" i="1"/>
  <c r="S18" i="1"/>
  <c r="Y17" i="1"/>
  <c r="X17" i="1"/>
  <c r="T17" i="1"/>
  <c r="S17" i="1"/>
  <c r="Y16" i="1"/>
  <c r="X16" i="1"/>
  <c r="T16" i="1"/>
  <c r="S16" i="1"/>
  <c r="Y15" i="1"/>
  <c r="X15" i="1"/>
  <c r="T15" i="1"/>
  <c r="S15" i="1"/>
  <c r="Y14" i="1"/>
  <c r="X14" i="1"/>
  <c r="T14" i="1"/>
  <c r="S14" i="1"/>
  <c r="Y13" i="1"/>
  <c r="X13" i="1"/>
  <c r="T13" i="1"/>
  <c r="S13" i="1"/>
  <c r="Y12" i="1"/>
  <c r="X12" i="1"/>
  <c r="T12" i="1"/>
  <c r="S12" i="1"/>
  <c r="Y11" i="1"/>
  <c r="X11" i="1"/>
  <c r="T11" i="1"/>
  <c r="S11" i="1"/>
  <c r="Y10" i="1"/>
  <c r="X10" i="1"/>
  <c r="T10" i="1"/>
  <c r="S10" i="1"/>
  <c r="U29" i="1" l="1"/>
  <c r="V29" i="1"/>
</calcChain>
</file>

<file path=xl/sharedStrings.xml><?xml version="1.0" encoding="utf-8"?>
<sst xmlns="http://schemas.openxmlformats.org/spreadsheetml/2006/main" count="248" uniqueCount="91">
  <si>
    <t>INDICADORES PARA RESULTADOS</t>
  </si>
  <si>
    <t>Del 1 de Enero al 31 de Diciembre de 2016</t>
  </si>
  <si>
    <t>Ente Público:</t>
  </si>
  <si>
    <t>SISTEMA VANZADO DE BACHILLERATO Y EDUCACIÓN SUPERIOR EN 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</si>
  <si>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</si>
  <si>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</si>
  <si>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</si>
  <si>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</si>
  <si>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</si>
  <si>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</si>
  <si>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</si>
  <si>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</si>
  <si>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</si>
  <si>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</si>
  <si>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</si>
  <si>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</si>
  <si>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</si>
  <si>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</si>
  <si>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</si>
  <si>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</si>
  <si>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</si>
  <si>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</si>
  <si>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</si>
  <si>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</si>
  <si>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</si>
  <si>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</si>
  <si>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</si>
  <si>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</si>
  <si>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</si>
  <si>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</si>
  <si>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</si>
  <si>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</si>
  <si>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</si>
  <si>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</si>
  <si>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</si>
  <si>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</si>
  <si>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EDUCACIÓN PARA LA VIDA</t>
  </si>
  <si>
    <t>02</t>
  </si>
  <si>
    <t>05</t>
  </si>
  <si>
    <t>02 y 03</t>
  </si>
  <si>
    <t>P005 - Gestión de centros escolares de Educación Media Superior y Superior</t>
  </si>
  <si>
    <t>18000401</t>
  </si>
  <si>
    <t>Porcentaje de procesos educativos certificados y/o programas educativos acreditados</t>
  </si>
  <si>
    <t>P005-C2. Programas, procesos y/o planteles de instituciones de educación media superior y superior, certificados</t>
  </si>
  <si>
    <t>Estratégico</t>
  </si>
  <si>
    <t>Eficacia</t>
  </si>
  <si>
    <t>Anual</t>
  </si>
  <si>
    <t>PROCESOS Y/O PROGRAMAS EDUCATIVOS CERTIFICADOS Y/O ACREDITADOS / PROCESOS Y/O PROGRAMAS EDUCATIVOS PROGRAMADOS A SER CERTIFICADOS Y/O ACREDITADOS * 100</t>
  </si>
  <si>
    <t>18010201-18010209</t>
  </si>
  <si>
    <t>Porcentaje de planteles que ingresan al sistema nacional de bachillerato</t>
  </si>
  <si>
    <t>PLANTELES QUE INGRESAN EN EL SISTEMA NACIONAL DE BACHILLERATO / PLANTELES PROGRAMADOS A INGRESAR, EN EL SISTEMA NACIONAL DE BACHILLERATO * 100</t>
  </si>
  <si>
    <t>18000801</t>
  </si>
  <si>
    <t>Porcentaje de Planteles que cuentan con la Certificación de la Norma ISO 9001</t>
  </si>
  <si>
    <t>PLANTELES QUE CUENTAN CON LA CERTIFICACIÓN DE LA NORMA ISO 9001 / PLANTELES PROGRAMADOS A CERTIFICAR BAJO LA NORMA ISO 9001 * 100</t>
  </si>
  <si>
    <t>Porcentaje de docentes y directivos fortalecidos con alguna acción formativa o laboral</t>
  </si>
  <si>
    <t>P005-C3.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</si>
  <si>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</si>
  <si>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03</t>
  </si>
  <si>
    <t>18020301</t>
  </si>
  <si>
    <t>Porcentaje de estudiantes participando en cursos, actividades y talleres complementarias para el desarrollo integral</t>
  </si>
  <si>
    <t>P005-C4. Cursos, actividades y talleres para el desarrollo complementario de los alumnos impartidos.</t>
  </si>
  <si>
    <t>ESTUDIANTES  PARTICIPANDO EN CURSOS, ACTIVIDADES Y TALLERES COMPLEMENTARIAS PARA EL  DESARROLLO INTEGRAL / ESTUDIANTES  PROGRAMADOS PARA PARTICIPAR EN CURSOS, ACTIVIDADES Y TALLERES COMPLEMENTARIAS PARA EL  DESARROLLO INTEGRAL * 100</t>
  </si>
  <si>
    <t>E017 - Cobertura de Educación Media Superior y Superior</t>
  </si>
  <si>
    <t>18010201 y 18020301 y 18000401</t>
  </si>
  <si>
    <t>Porcentaje de alumnos atendidos</t>
  </si>
  <si>
    <t>E017-C1. Servicios educativos ofertados (II.1.2)</t>
  </si>
  <si>
    <t>Número de alumnos atendidos / Número de alumnos proyectados a atender * 100</t>
  </si>
  <si>
    <t>18000501</t>
  </si>
  <si>
    <t>Porcentaje de necesidades de infraestructura y equipamiento atendidas</t>
  </si>
  <si>
    <t>E017-C2. Infraestructura educativa consolidada (II.1.2)</t>
  </si>
  <si>
    <t>NECESIDADES DE INFRAESTRUCTURA Y EQUIPAMIENTO ATENDIDAS / NECESIDADES DE INFRAESTRUCTURA Y EQUIPAMIENTO IDENTIFICADAS * 100</t>
  </si>
  <si>
    <t>E038 - Competencias para el trabajo</t>
  </si>
  <si>
    <t>18020301 y 18000401</t>
  </si>
  <si>
    <t>Porcentaje de alumnos atendidos con acciones de fortalecimiento</t>
  </si>
  <si>
    <t>E038-C1.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</si>
  <si>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</si>
  <si>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18010201</t>
  </si>
  <si>
    <t>E038-C2. Programa de aprendizaje para el liderazgo y emprendedurismo ofertado</t>
  </si>
  <si>
    <t>Alumnos atendidos con acciones para el fortalecimiento de competencias emprendedoras / Alumnos programados para ser atendidos con acciones para el fortalecimiento de competencias emprendedoras * 100</t>
  </si>
  <si>
    <t>Porcentaje de alumnos con formación y/o certificados en competencias laborales</t>
  </si>
  <si>
    <t xml:space="preserve">E038-C3. Programas de formación dual escuela-empresa y certificación de competencias laborales ofertados (II.2.6) </t>
  </si>
  <si>
    <t>Alumnos con formación  y/o certificados en competencias laborales / Alumnos con formación  y/o certificados en competencias laborales programados * 100</t>
  </si>
  <si>
    <t>E057 - Trayectoria en Nivel Básico, Media Superior y Superior</t>
  </si>
  <si>
    <t>Porcentaje de alumnos en riesgo de deserción y reprobación atendidos con apoyo académico y/o psicosocial</t>
  </si>
  <si>
    <t>E057 - C4.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</si>
  <si>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</si>
  <si>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>G0101- GESTIÓN</t>
  </si>
  <si>
    <t>Gestión</t>
  </si>
  <si>
    <t>n/a</t>
  </si>
  <si>
    <t>G0102- GESTIÓN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</si>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</sst>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6" xfId="0" quotePrefix="1" applyFont="1" applyFill="1" applyBorder="1" applyAlignment="1">
      <alignment vertical="center" wrapText="1"/>
    </xf>
    <xf numFmtId="0" fontId="3" fillId="3" borderId="13" xfId="0" quotePrefix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2" fontId="3" fillId="0" borderId="0" xfId="0" applyNumberFormat="1" applyFont="1" applyBorder="1"/>
    <xf numFmtId="2" fontId="3" fillId="0" borderId="11" xfId="0" applyNumberFormat="1" applyFont="1" applyBorder="1"/>
    <xf numFmtId="164" fontId="3" fillId="0" borderId="12" xfId="1" applyNumberFormat="1" applyFont="1" applyFill="1" applyBorder="1"/>
    <xf numFmtId="43" fontId="3" fillId="0" borderId="0" xfId="0" applyNumberFormat="1" applyFont="1" applyBorder="1"/>
    <xf numFmtId="43" fontId="3" fillId="0" borderId="11" xfId="0" applyNumberFormat="1" applyFont="1" applyBorder="1"/>
    <xf numFmtId="0" fontId="3" fillId="3" borderId="1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2" fontId="3" fillId="0" borderId="13" xfId="0" applyNumberFormat="1" applyFont="1" applyBorder="1"/>
    <xf numFmtId="164" fontId="3" fillId="0" borderId="0" xfId="1" applyNumberFormat="1" applyFont="1" applyFill="1" applyBorder="1"/>
    <xf numFmtId="0" fontId="3" fillId="0" borderId="13" xfId="0" applyFont="1" applyBorder="1"/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/>
    <xf numFmtId="0" fontId="5" fillId="0" borderId="14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5" xfId="0" applyFont="1" applyBorder="1"/>
    <xf numFmtId="164" fontId="5" fillId="0" borderId="5" xfId="0" applyNumberFormat="1" applyFont="1" applyBorder="1"/>
    <xf numFmtId="0" fontId="5" fillId="0" borderId="0" xfId="0" applyFont="1"/>
    <xf numFmtId="43" fontId="6" fillId="0" borderId="0" xfId="1" applyFont="1"/>
    <xf numFmtId="164" fontId="6" fillId="0" borderId="0" xfId="0" applyNumberFormat="1" applyFont="1"/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CG\Estados%20Fros%20y%20Pptales%202016%20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PI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0">
          <cell r="H20">
            <v>0</v>
          </cell>
          <cell r="J20">
            <v>16897690.869999997</v>
          </cell>
          <cell r="L20">
            <v>16897690.869999997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9"/>
  <sheetViews>
    <sheetView showGridLines="0" tabSelected="1" view="pageBreakPreview" zoomScale="70" zoomScaleNormal="70" zoomScaleSheetLayoutView="70" workbookViewId="0">
      <selection activeCell="C32" sqref="C32"/>
    </sheetView>
  </sheetViews>
  <sheetFormatPr baseColWidth="10" defaultColWidth="11.42578125" defaultRowHeight="12.75" x14ac:dyDescent="0.2"/>
  <cols>
    <col min="1" max="1" width="2.140625" style="4" customWidth="1"/>
    <col min="2" max="2" width="16" style="2" customWidth="1"/>
    <col min="3" max="3" width="15.7109375" style="2" customWidth="1"/>
    <col min="4" max="6" width="5.42578125" style="2" customWidth="1"/>
    <col min="7" max="7" width="19" style="2" customWidth="1"/>
    <col min="8" max="8" width="11.28515625" style="2" customWidth="1"/>
    <col min="9" max="9" width="22.5703125" style="2" hidden="1" customWidth="1"/>
    <col min="10" max="10" width="24.7109375" style="2" hidden="1" customWidth="1"/>
    <col min="11" max="13" width="12.7109375" style="2" hidden="1" customWidth="1"/>
    <col min="14" max="14" width="11.42578125" style="2" customWidth="1"/>
    <col min="15" max="15" width="40.42578125" style="2" customWidth="1"/>
    <col min="16" max="16" width="16.5703125" style="4" customWidth="1"/>
    <col min="17" max="18" width="11.42578125" style="2" customWidth="1"/>
    <col min="19" max="19" width="13" style="2" customWidth="1"/>
    <col min="20" max="20" width="13.28515625" style="2" customWidth="1"/>
    <col min="21" max="21" width="18" style="2" customWidth="1"/>
    <col min="22" max="22" width="20.140625" style="2" customWidth="1"/>
    <col min="23" max="23" width="20.570312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21" t="s">
        <v>30</v>
      </c>
      <c r="Y8" s="20"/>
    </row>
    <row r="9" spans="2:25" ht="20.2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5"/>
      <c r="S9" s="26" t="s">
        <v>31</v>
      </c>
      <c r="T9" s="27" t="s">
        <v>32</v>
      </c>
      <c r="U9" s="28"/>
      <c r="V9" s="28"/>
      <c r="W9" s="28"/>
      <c r="X9" s="26" t="s">
        <v>33</v>
      </c>
      <c r="Y9" s="26" t="s">
        <v>34</v>
      </c>
    </row>
    <row r="10" spans="2:25" ht="76.5" x14ac:dyDescent="0.2">
      <c r="B10" s="29" t="s">
        <v>35</v>
      </c>
      <c r="C10" s="30" t="s">
        <v>36</v>
      </c>
      <c r="D10" s="31" t="s">
        <v>37</v>
      </c>
      <c r="E10" s="32" t="s">
        <v>38</v>
      </c>
      <c r="F10" s="33" t="s">
        <v>39</v>
      </c>
      <c r="G10" s="34" t="s">
        <v>40</v>
      </c>
      <c r="H10" s="35" t="s">
        <v>41</v>
      </c>
      <c r="I10" s="36" t="s">
        <v>42</v>
      </c>
      <c r="J10" s="37" t="s">
        <v>43</v>
      </c>
      <c r="K10" s="38" t="s">
        <v>44</v>
      </c>
      <c r="L10" s="38" t="s">
        <v>45</v>
      </c>
      <c r="M10" s="38" t="s">
        <v>46</v>
      </c>
      <c r="N10" s="38"/>
      <c r="O10" s="39" t="s">
        <v>47</v>
      </c>
      <c r="P10" s="40">
        <v>2</v>
      </c>
      <c r="Q10" s="41">
        <v>2</v>
      </c>
      <c r="R10" s="41">
        <v>2</v>
      </c>
      <c r="S10" s="42">
        <f>R10/P10</f>
        <v>1</v>
      </c>
      <c r="T10" s="43">
        <f>R10/Q10</f>
        <v>1</v>
      </c>
      <c r="U10" s="44">
        <v>2042799</v>
      </c>
      <c r="V10" s="44">
        <v>1790658.77</v>
      </c>
      <c r="W10" s="44">
        <v>1790658.77</v>
      </c>
      <c r="X10" s="45">
        <f>+W10/U10</f>
        <v>0.87657119961386309</v>
      </c>
      <c r="Y10" s="46">
        <f>+W10/V10</f>
        <v>1</v>
      </c>
    </row>
    <row r="11" spans="2:25" ht="63.75" x14ac:dyDescent="0.2">
      <c r="B11" s="47" t="s">
        <v>35</v>
      </c>
      <c r="C11" s="48" t="s">
        <v>36</v>
      </c>
      <c r="D11" s="49" t="s">
        <v>37</v>
      </c>
      <c r="E11" s="33" t="s">
        <v>38</v>
      </c>
      <c r="F11" s="32" t="s">
        <v>37</v>
      </c>
      <c r="G11" s="50" t="s">
        <v>40</v>
      </c>
      <c r="H11" s="35" t="s">
        <v>48</v>
      </c>
      <c r="I11" s="51" t="s">
        <v>49</v>
      </c>
      <c r="J11" s="52" t="s">
        <v>43</v>
      </c>
      <c r="K11" s="53" t="s">
        <v>44</v>
      </c>
      <c r="L11" s="53" t="s">
        <v>45</v>
      </c>
      <c r="M11" s="53" t="s">
        <v>46</v>
      </c>
      <c r="N11" s="53"/>
      <c r="O11" s="33" t="s">
        <v>50</v>
      </c>
      <c r="P11" s="54">
        <v>90</v>
      </c>
      <c r="Q11" s="55">
        <v>90</v>
      </c>
      <c r="R11" s="55">
        <v>90</v>
      </c>
      <c r="S11" s="42">
        <f t="shared" ref="S11:S20" si="0">R11/P11</f>
        <v>1</v>
      </c>
      <c r="T11" s="56">
        <f t="shared" ref="T11:T20" si="1">R11/Q11</f>
        <v>1</v>
      </c>
      <c r="U11" s="57">
        <v>8927500</v>
      </c>
      <c r="V11" s="57">
        <v>8309051.9199999999</v>
      </c>
      <c r="W11" s="57">
        <v>8301063.8499999996</v>
      </c>
      <c r="X11" s="45">
        <f t="shared" ref="X11:X25" si="2">+W11/U11</f>
        <v>0.92983073088770651</v>
      </c>
      <c r="Y11" s="56">
        <f t="shared" ref="Y11:Y25" si="3">+W11/V11</f>
        <v>0.99903863039045726</v>
      </c>
    </row>
    <row r="12" spans="2:25" ht="63.75" x14ac:dyDescent="0.2">
      <c r="B12" s="47" t="s">
        <v>35</v>
      </c>
      <c r="C12" s="48" t="s">
        <v>36</v>
      </c>
      <c r="D12" s="49" t="s">
        <v>37</v>
      </c>
      <c r="E12" s="33" t="s">
        <v>38</v>
      </c>
      <c r="F12" s="32" t="s">
        <v>37</v>
      </c>
      <c r="G12" s="50" t="s">
        <v>40</v>
      </c>
      <c r="H12" s="35" t="s">
        <v>51</v>
      </c>
      <c r="I12" s="51" t="s">
        <v>52</v>
      </c>
      <c r="J12" s="52" t="s">
        <v>43</v>
      </c>
      <c r="K12" s="53" t="s">
        <v>44</v>
      </c>
      <c r="L12" s="53" t="s">
        <v>45</v>
      </c>
      <c r="M12" s="53" t="s">
        <v>46</v>
      </c>
      <c r="N12" s="53"/>
      <c r="O12" s="33" t="s">
        <v>53</v>
      </c>
      <c r="P12" s="54">
        <v>102</v>
      </c>
      <c r="Q12" s="55">
        <v>102</v>
      </c>
      <c r="R12" s="55">
        <v>103</v>
      </c>
      <c r="S12" s="42">
        <f t="shared" si="0"/>
        <v>1.0098039215686274</v>
      </c>
      <c r="T12" s="56">
        <f t="shared" si="1"/>
        <v>1.0098039215686274</v>
      </c>
      <c r="U12" s="57">
        <v>4588634</v>
      </c>
      <c r="V12" s="57">
        <v>3895233</v>
      </c>
      <c r="W12" s="57">
        <v>3895233</v>
      </c>
      <c r="X12" s="45">
        <f t="shared" si="2"/>
        <v>0.84888727233420669</v>
      </c>
      <c r="Y12" s="56">
        <f t="shared" si="3"/>
        <v>1</v>
      </c>
    </row>
    <row r="13" spans="2:25" ht="89.25" x14ac:dyDescent="0.2">
      <c r="B13" s="47" t="s">
        <v>35</v>
      </c>
      <c r="C13" s="48" t="s">
        <v>36</v>
      </c>
      <c r="D13" s="49" t="s">
        <v>37</v>
      </c>
      <c r="E13" s="33" t="s">
        <v>38</v>
      </c>
      <c r="F13" s="32" t="s">
        <v>39</v>
      </c>
      <c r="G13" s="50" t="s">
        <v>40</v>
      </c>
      <c r="H13" s="35" t="s">
        <v>51</v>
      </c>
      <c r="I13" s="51" t="s">
        <v>54</v>
      </c>
      <c r="J13" s="52" t="s">
        <v>55</v>
      </c>
      <c r="K13" s="53" t="s">
        <v>44</v>
      </c>
      <c r="L13" s="53" t="s">
        <v>45</v>
      </c>
      <c r="M13" s="53" t="s">
        <v>46</v>
      </c>
      <c r="N13" s="53"/>
      <c r="O13" s="33" t="s">
        <v>56</v>
      </c>
      <c r="P13" s="54">
        <v>1450</v>
      </c>
      <c r="Q13" s="55">
        <v>1450</v>
      </c>
      <c r="R13" s="55">
        <v>1450</v>
      </c>
      <c r="S13" s="42">
        <f t="shared" si="0"/>
        <v>1</v>
      </c>
      <c r="T13" s="56">
        <f t="shared" si="1"/>
        <v>1</v>
      </c>
      <c r="U13" s="57">
        <v>9852621</v>
      </c>
      <c r="V13" s="57">
        <v>8086916.2800000003</v>
      </c>
      <c r="W13" s="57">
        <v>8006848.9900000002</v>
      </c>
      <c r="X13" s="45">
        <f t="shared" si="2"/>
        <v>0.81266182775121465</v>
      </c>
      <c r="Y13" s="56">
        <f t="shared" si="3"/>
        <v>0.99009915680739558</v>
      </c>
    </row>
    <row r="14" spans="2:25" ht="102" x14ac:dyDescent="0.2">
      <c r="B14" s="47" t="s">
        <v>35</v>
      </c>
      <c r="C14" s="48" t="s">
        <v>36</v>
      </c>
      <c r="D14" s="49" t="s">
        <v>37</v>
      </c>
      <c r="E14" s="33" t="s">
        <v>38</v>
      </c>
      <c r="F14" s="32" t="s">
        <v>57</v>
      </c>
      <c r="G14" s="50" t="s">
        <v>40</v>
      </c>
      <c r="H14" s="35" t="s">
        <v>58</v>
      </c>
      <c r="I14" s="51" t="s">
        <v>59</v>
      </c>
      <c r="J14" s="52" t="s">
        <v>60</v>
      </c>
      <c r="K14" s="53" t="s">
        <v>44</v>
      </c>
      <c r="L14" s="53" t="s">
        <v>45</v>
      </c>
      <c r="M14" s="53" t="s">
        <v>46</v>
      </c>
      <c r="N14" s="53"/>
      <c r="O14" s="33" t="s">
        <v>61</v>
      </c>
      <c r="P14" s="54">
        <v>36510</v>
      </c>
      <c r="Q14" s="55">
        <v>36510</v>
      </c>
      <c r="R14" s="55">
        <v>34399</v>
      </c>
      <c r="S14" s="42">
        <f t="shared" si="0"/>
        <v>0.94218022459600115</v>
      </c>
      <c r="T14" s="56">
        <f t="shared" si="1"/>
        <v>0.94218022459600115</v>
      </c>
      <c r="U14" s="57">
        <v>35596329</v>
      </c>
      <c r="V14" s="57">
        <v>32411067.700000003</v>
      </c>
      <c r="W14" s="57">
        <v>32391770.890000001</v>
      </c>
      <c r="X14" s="45">
        <f t="shared" si="2"/>
        <v>0.90997503956096149</v>
      </c>
      <c r="Y14" s="56">
        <f t="shared" si="3"/>
        <v>0.99940462282271547</v>
      </c>
    </row>
    <row r="15" spans="2:25" ht="38.25" x14ac:dyDescent="0.2">
      <c r="B15" s="47" t="s">
        <v>35</v>
      </c>
      <c r="C15" s="48" t="s">
        <v>36</v>
      </c>
      <c r="D15" s="49" t="s">
        <v>37</v>
      </c>
      <c r="E15" s="33" t="s">
        <v>38</v>
      </c>
      <c r="F15" s="33" t="s">
        <v>39</v>
      </c>
      <c r="G15" s="50" t="s">
        <v>62</v>
      </c>
      <c r="H15" s="35" t="s">
        <v>63</v>
      </c>
      <c r="I15" s="51" t="s">
        <v>64</v>
      </c>
      <c r="J15" s="52" t="s">
        <v>65</v>
      </c>
      <c r="K15" s="53" t="s">
        <v>44</v>
      </c>
      <c r="L15" s="53" t="s">
        <v>45</v>
      </c>
      <c r="M15" s="53" t="s">
        <v>46</v>
      </c>
      <c r="N15" s="53"/>
      <c r="O15" s="33" t="s">
        <v>66</v>
      </c>
      <c r="P15" s="54">
        <v>40860</v>
      </c>
      <c r="Q15" s="55">
        <v>40860</v>
      </c>
      <c r="R15" s="55">
        <v>39000</v>
      </c>
      <c r="S15" s="42">
        <f t="shared" si="0"/>
        <v>0.95447870778267252</v>
      </c>
      <c r="T15" s="56">
        <f t="shared" si="1"/>
        <v>0.95447870778267252</v>
      </c>
      <c r="U15" s="57">
        <v>626041906</v>
      </c>
      <c r="V15" s="57">
        <v>633117147.04999995</v>
      </c>
      <c r="W15" s="57">
        <v>622033867.86000001</v>
      </c>
      <c r="X15" s="45">
        <f t="shared" si="2"/>
        <v>0.99359781174137574</v>
      </c>
      <c r="Y15" s="56">
        <f t="shared" si="3"/>
        <v>0.98249410991055552</v>
      </c>
    </row>
    <row r="16" spans="2:25" ht="51" x14ac:dyDescent="0.2">
      <c r="B16" s="47" t="s">
        <v>35</v>
      </c>
      <c r="C16" s="48" t="s">
        <v>36</v>
      </c>
      <c r="D16" s="49" t="s">
        <v>37</v>
      </c>
      <c r="E16" s="33" t="s">
        <v>38</v>
      </c>
      <c r="F16" s="32" t="s">
        <v>37</v>
      </c>
      <c r="G16" s="50" t="s">
        <v>62</v>
      </c>
      <c r="H16" s="35" t="s">
        <v>67</v>
      </c>
      <c r="I16" s="51" t="s">
        <v>68</v>
      </c>
      <c r="J16" s="52" t="s">
        <v>69</v>
      </c>
      <c r="K16" s="53" t="s">
        <v>44</v>
      </c>
      <c r="L16" s="53" t="s">
        <v>45</v>
      </c>
      <c r="M16" s="53" t="s">
        <v>46</v>
      </c>
      <c r="N16" s="53"/>
      <c r="O16" s="33" t="s">
        <v>70</v>
      </c>
      <c r="P16" s="54">
        <v>323</v>
      </c>
      <c r="Q16" s="55">
        <v>323</v>
      </c>
      <c r="R16" s="55">
        <v>323</v>
      </c>
      <c r="S16" s="42">
        <f t="shared" si="0"/>
        <v>1</v>
      </c>
      <c r="T16" s="56">
        <f t="shared" si="1"/>
        <v>1</v>
      </c>
      <c r="U16" s="57">
        <v>8773012</v>
      </c>
      <c r="V16" s="57">
        <v>13276805.329999998</v>
      </c>
      <c r="W16" s="57">
        <v>13263629.099999998</v>
      </c>
      <c r="X16" s="45">
        <f t="shared" si="2"/>
        <v>1.5118672013671015</v>
      </c>
      <c r="Y16" s="56">
        <f t="shared" si="3"/>
        <v>0.99900757526584893</v>
      </c>
    </row>
    <row r="17" spans="1:25" ht="73.5" customHeight="1" x14ac:dyDescent="0.2">
      <c r="B17" s="47" t="s">
        <v>35</v>
      </c>
      <c r="C17" s="48" t="s">
        <v>36</v>
      </c>
      <c r="D17" s="49" t="s">
        <v>37</v>
      </c>
      <c r="E17" s="33" t="s">
        <v>38</v>
      </c>
      <c r="F17" s="32" t="s">
        <v>57</v>
      </c>
      <c r="G17" s="50" t="s">
        <v>71</v>
      </c>
      <c r="H17" s="35" t="s">
        <v>72</v>
      </c>
      <c r="I17" s="51" t="s">
        <v>73</v>
      </c>
      <c r="J17" s="52" t="s">
        <v>74</v>
      </c>
      <c r="K17" s="53" t="s">
        <v>44</v>
      </c>
      <c r="L17" s="53" t="s">
        <v>45</v>
      </c>
      <c r="M17" s="53" t="s">
        <v>46</v>
      </c>
      <c r="N17" s="53"/>
      <c r="O17" s="33" t="s">
        <v>75</v>
      </c>
      <c r="P17" s="54">
        <v>10418</v>
      </c>
      <c r="Q17" s="55">
        <v>10418</v>
      </c>
      <c r="R17" s="55">
        <v>10632</v>
      </c>
      <c r="S17" s="42">
        <f t="shared" si="0"/>
        <v>1.0205413707045499</v>
      </c>
      <c r="T17" s="56">
        <f t="shared" si="1"/>
        <v>1.0205413707045499</v>
      </c>
      <c r="U17" s="57">
        <v>7749563</v>
      </c>
      <c r="V17" s="57">
        <v>7059872.3100000005</v>
      </c>
      <c r="W17" s="57">
        <v>7059872.3100000005</v>
      </c>
      <c r="X17" s="45">
        <f t="shared" si="2"/>
        <v>0.91100263460017039</v>
      </c>
      <c r="Y17" s="56">
        <f t="shared" si="3"/>
        <v>1</v>
      </c>
    </row>
    <row r="18" spans="1:25" ht="76.5" x14ac:dyDescent="0.2">
      <c r="B18" s="47" t="s">
        <v>35</v>
      </c>
      <c r="C18" s="48" t="s">
        <v>36</v>
      </c>
      <c r="D18" s="49" t="s">
        <v>37</v>
      </c>
      <c r="E18" s="33" t="s">
        <v>38</v>
      </c>
      <c r="F18" s="32" t="s">
        <v>37</v>
      </c>
      <c r="G18" s="50" t="s">
        <v>71</v>
      </c>
      <c r="H18" s="35" t="s">
        <v>76</v>
      </c>
      <c r="I18" s="51" t="s">
        <v>73</v>
      </c>
      <c r="J18" s="52" t="s">
        <v>77</v>
      </c>
      <c r="K18" s="53" t="s">
        <v>44</v>
      </c>
      <c r="L18" s="53" t="s">
        <v>45</v>
      </c>
      <c r="M18" s="53" t="s">
        <v>46</v>
      </c>
      <c r="N18" s="53"/>
      <c r="O18" s="33" t="s">
        <v>78</v>
      </c>
      <c r="P18" s="54">
        <v>11933</v>
      </c>
      <c r="Q18" s="55">
        <v>11933</v>
      </c>
      <c r="R18" s="55">
        <v>11933</v>
      </c>
      <c r="S18" s="42">
        <f t="shared" si="0"/>
        <v>1</v>
      </c>
      <c r="T18" s="56">
        <f t="shared" si="1"/>
        <v>1</v>
      </c>
      <c r="U18" s="57">
        <v>1114875</v>
      </c>
      <c r="V18" s="57">
        <v>4872310.0699999994</v>
      </c>
      <c r="W18" s="57">
        <v>4629810.0699999994</v>
      </c>
      <c r="X18" s="45">
        <f t="shared" si="2"/>
        <v>4.1527615831371225</v>
      </c>
      <c r="Y18" s="56">
        <f t="shared" si="3"/>
        <v>0.9502289475595711</v>
      </c>
    </row>
    <row r="19" spans="1:25" ht="63.75" x14ac:dyDescent="0.2">
      <c r="B19" s="47" t="s">
        <v>35</v>
      </c>
      <c r="C19" s="48" t="s">
        <v>36</v>
      </c>
      <c r="D19" s="49" t="s">
        <v>37</v>
      </c>
      <c r="E19" s="33" t="s">
        <v>38</v>
      </c>
      <c r="F19" s="32" t="s">
        <v>37</v>
      </c>
      <c r="G19" s="50" t="s">
        <v>71</v>
      </c>
      <c r="H19" s="35" t="s">
        <v>76</v>
      </c>
      <c r="I19" s="51" t="s">
        <v>79</v>
      </c>
      <c r="J19" s="52" t="s">
        <v>80</v>
      </c>
      <c r="K19" s="53" t="s">
        <v>44</v>
      </c>
      <c r="L19" s="53" t="s">
        <v>45</v>
      </c>
      <c r="M19" s="53" t="s">
        <v>46</v>
      </c>
      <c r="N19" s="53"/>
      <c r="O19" s="33" t="s">
        <v>81</v>
      </c>
      <c r="P19" s="54">
        <v>11209</v>
      </c>
      <c r="Q19" s="55">
        <v>11209</v>
      </c>
      <c r="R19" s="55">
        <v>11193</v>
      </c>
      <c r="S19" s="42">
        <f t="shared" si="0"/>
        <v>0.99857257560888568</v>
      </c>
      <c r="T19" s="56">
        <f t="shared" si="1"/>
        <v>0.99857257560888568</v>
      </c>
      <c r="U19" s="57">
        <v>77762478</v>
      </c>
      <c r="V19" s="57">
        <v>75514198.219999999</v>
      </c>
      <c r="W19" s="57">
        <v>75220883.019999996</v>
      </c>
      <c r="X19" s="45">
        <f t="shared" si="2"/>
        <v>0.96731592092525642</v>
      </c>
      <c r="Y19" s="56">
        <f t="shared" si="3"/>
        <v>0.99611576091762943</v>
      </c>
    </row>
    <row r="20" spans="1:25" ht="63.75" x14ac:dyDescent="0.2">
      <c r="B20" s="47" t="s">
        <v>35</v>
      </c>
      <c r="C20" s="48" t="s">
        <v>36</v>
      </c>
      <c r="D20" s="49" t="s">
        <v>37</v>
      </c>
      <c r="E20" s="33" t="s">
        <v>38</v>
      </c>
      <c r="F20" s="32" t="s">
        <v>37</v>
      </c>
      <c r="G20" s="50" t="s">
        <v>82</v>
      </c>
      <c r="H20" s="35">
        <v>18020401</v>
      </c>
      <c r="I20" s="51" t="s">
        <v>83</v>
      </c>
      <c r="J20" s="52" t="s">
        <v>84</v>
      </c>
      <c r="K20" s="53" t="s">
        <v>44</v>
      </c>
      <c r="L20" s="53" t="s">
        <v>45</v>
      </c>
      <c r="M20" s="53" t="s">
        <v>46</v>
      </c>
      <c r="N20" s="53"/>
      <c r="O20" s="33" t="s">
        <v>85</v>
      </c>
      <c r="P20" s="54">
        <v>40860</v>
      </c>
      <c r="Q20" s="55">
        <v>40860</v>
      </c>
      <c r="R20" s="55">
        <v>38984</v>
      </c>
      <c r="S20" s="42">
        <f t="shared" si="0"/>
        <v>0.95408712677435148</v>
      </c>
      <c r="T20" s="56">
        <f t="shared" si="1"/>
        <v>0.95408712677435148</v>
      </c>
      <c r="U20" s="57">
        <v>980140</v>
      </c>
      <c r="V20" s="57">
        <v>938472.65</v>
      </c>
      <c r="W20" s="57">
        <v>938472.65</v>
      </c>
      <c r="X20" s="45">
        <f t="shared" si="2"/>
        <v>0.95748836900850898</v>
      </c>
      <c r="Y20" s="56">
        <f t="shared" si="3"/>
        <v>1</v>
      </c>
    </row>
    <row r="21" spans="1:25" ht="25.5" x14ac:dyDescent="0.2">
      <c r="B21" s="47" t="s">
        <v>35</v>
      </c>
      <c r="C21" s="48" t="s">
        <v>36</v>
      </c>
      <c r="D21" s="49" t="s">
        <v>37</v>
      </c>
      <c r="E21" s="33" t="s">
        <v>38</v>
      </c>
      <c r="F21" s="33" t="s">
        <v>39</v>
      </c>
      <c r="G21" s="33" t="s">
        <v>86</v>
      </c>
      <c r="H21" s="35">
        <v>18000701</v>
      </c>
      <c r="I21" s="35"/>
      <c r="J21" s="53"/>
      <c r="K21" s="53" t="s">
        <v>87</v>
      </c>
      <c r="L21" s="53" t="s">
        <v>88</v>
      </c>
      <c r="M21" s="53" t="s">
        <v>88</v>
      </c>
      <c r="N21" s="53"/>
      <c r="O21" s="33"/>
      <c r="P21" s="54" t="s">
        <v>88</v>
      </c>
      <c r="Q21" s="54" t="s">
        <v>88</v>
      </c>
      <c r="R21" s="54" t="s">
        <v>88</v>
      </c>
      <c r="S21" s="55" t="s">
        <v>88</v>
      </c>
      <c r="T21" s="58" t="s">
        <v>88</v>
      </c>
      <c r="U21" s="57">
        <v>28898631</v>
      </c>
      <c r="V21" s="57">
        <v>30869751.130000003</v>
      </c>
      <c r="W21" s="57">
        <v>28677119.299999997</v>
      </c>
      <c r="X21" s="45">
        <f t="shared" si="2"/>
        <v>0.99233487219515681</v>
      </c>
      <c r="Y21" s="56">
        <f t="shared" si="3"/>
        <v>0.92897150933396577</v>
      </c>
    </row>
    <row r="22" spans="1:25" ht="25.5" x14ac:dyDescent="0.2">
      <c r="B22" s="47" t="s">
        <v>35</v>
      </c>
      <c r="C22" s="48" t="s">
        <v>36</v>
      </c>
      <c r="D22" s="49" t="s">
        <v>37</v>
      </c>
      <c r="E22" s="33" t="s">
        <v>38</v>
      </c>
      <c r="F22" s="33" t="s">
        <v>39</v>
      </c>
      <c r="G22" s="33" t="s">
        <v>86</v>
      </c>
      <c r="H22" s="35">
        <v>18000501</v>
      </c>
      <c r="I22" s="35"/>
      <c r="J22" s="53"/>
      <c r="K22" s="53" t="s">
        <v>87</v>
      </c>
      <c r="L22" s="53" t="s">
        <v>88</v>
      </c>
      <c r="M22" s="53" t="s">
        <v>88</v>
      </c>
      <c r="N22" s="53"/>
      <c r="O22" s="33"/>
      <c r="P22" s="54" t="s">
        <v>88</v>
      </c>
      <c r="Q22" s="54" t="s">
        <v>88</v>
      </c>
      <c r="R22" s="54" t="s">
        <v>88</v>
      </c>
      <c r="S22" s="55" t="s">
        <v>88</v>
      </c>
      <c r="T22" s="58" t="s">
        <v>88</v>
      </c>
      <c r="U22" s="57">
        <v>7346251</v>
      </c>
      <c r="V22" s="57">
        <v>8005321.4300000006</v>
      </c>
      <c r="W22" s="57">
        <v>7914903.3399999999</v>
      </c>
      <c r="X22" s="45">
        <f t="shared" si="2"/>
        <v>1.0774071482175058</v>
      </c>
      <c r="Y22" s="56">
        <f t="shared" si="3"/>
        <v>0.98870525177650481</v>
      </c>
    </row>
    <row r="23" spans="1:25" ht="25.5" x14ac:dyDescent="0.2">
      <c r="B23" s="47" t="s">
        <v>35</v>
      </c>
      <c r="C23" s="48" t="s">
        <v>36</v>
      </c>
      <c r="D23" s="49" t="s">
        <v>37</v>
      </c>
      <c r="E23" s="33" t="s">
        <v>38</v>
      </c>
      <c r="F23" s="33" t="s">
        <v>39</v>
      </c>
      <c r="G23" s="33" t="s">
        <v>86</v>
      </c>
      <c r="H23" s="35">
        <v>18000601</v>
      </c>
      <c r="I23" s="35"/>
      <c r="J23" s="53"/>
      <c r="K23" s="53" t="s">
        <v>87</v>
      </c>
      <c r="L23" s="53" t="s">
        <v>88</v>
      </c>
      <c r="M23" s="53" t="s">
        <v>88</v>
      </c>
      <c r="N23" s="53"/>
      <c r="O23" s="33"/>
      <c r="P23" s="54" t="s">
        <v>88</v>
      </c>
      <c r="Q23" s="54" t="s">
        <v>88</v>
      </c>
      <c r="R23" s="54" t="s">
        <v>88</v>
      </c>
      <c r="S23" s="55" t="s">
        <v>88</v>
      </c>
      <c r="T23" s="58" t="s">
        <v>88</v>
      </c>
      <c r="U23" s="57">
        <v>10378798</v>
      </c>
      <c r="V23" s="57">
        <v>11082573.279999999</v>
      </c>
      <c r="W23" s="57">
        <v>10749397.559999999</v>
      </c>
      <c r="X23" s="45">
        <f t="shared" si="2"/>
        <v>1.0357073680401139</v>
      </c>
      <c r="Y23" s="56">
        <f t="shared" si="3"/>
        <v>0.9699369711724567</v>
      </c>
    </row>
    <row r="24" spans="1:25" ht="25.5" x14ac:dyDescent="0.2">
      <c r="B24" s="47" t="s">
        <v>35</v>
      </c>
      <c r="C24" s="48" t="s">
        <v>36</v>
      </c>
      <c r="D24" s="49" t="s">
        <v>37</v>
      </c>
      <c r="E24" s="33" t="s">
        <v>38</v>
      </c>
      <c r="F24" s="33" t="s">
        <v>39</v>
      </c>
      <c r="G24" s="33" t="s">
        <v>86</v>
      </c>
      <c r="H24" s="35">
        <v>18000801</v>
      </c>
      <c r="I24" s="35"/>
      <c r="J24" s="53"/>
      <c r="K24" s="53" t="s">
        <v>87</v>
      </c>
      <c r="L24" s="53" t="s">
        <v>88</v>
      </c>
      <c r="M24" s="53" t="s">
        <v>88</v>
      </c>
      <c r="N24" s="53"/>
      <c r="O24" s="33"/>
      <c r="P24" s="54" t="s">
        <v>88</v>
      </c>
      <c r="Q24" s="54" t="s">
        <v>88</v>
      </c>
      <c r="R24" s="54" t="s">
        <v>88</v>
      </c>
      <c r="S24" s="55" t="s">
        <v>88</v>
      </c>
      <c r="T24" s="58" t="s">
        <v>88</v>
      </c>
      <c r="U24" s="57">
        <v>17164625</v>
      </c>
      <c r="V24" s="57">
        <v>24806412.079999998</v>
      </c>
      <c r="W24" s="57">
        <v>23788028.469999999</v>
      </c>
      <c r="X24" s="45">
        <f t="shared" si="2"/>
        <v>1.3858752212763168</v>
      </c>
      <c r="Y24" s="56">
        <f t="shared" si="3"/>
        <v>0.95894675913970384</v>
      </c>
    </row>
    <row r="25" spans="1:25" ht="25.5" x14ac:dyDescent="0.2">
      <c r="B25" s="47" t="s">
        <v>35</v>
      </c>
      <c r="C25" s="48" t="s">
        <v>36</v>
      </c>
      <c r="D25" s="49" t="s">
        <v>37</v>
      </c>
      <c r="E25" s="33" t="s">
        <v>38</v>
      </c>
      <c r="F25" s="33" t="s">
        <v>39</v>
      </c>
      <c r="G25" s="33" t="s">
        <v>89</v>
      </c>
      <c r="H25" s="35">
        <v>18000101</v>
      </c>
      <c r="I25" s="35"/>
      <c r="J25" s="53"/>
      <c r="K25" s="53" t="s">
        <v>87</v>
      </c>
      <c r="L25" s="53" t="s">
        <v>88</v>
      </c>
      <c r="M25" s="53" t="s">
        <v>88</v>
      </c>
      <c r="N25" s="53"/>
      <c r="O25" s="33"/>
      <c r="P25" s="54" t="s">
        <v>88</v>
      </c>
      <c r="Q25" s="54" t="s">
        <v>88</v>
      </c>
      <c r="R25" s="54" t="s">
        <v>88</v>
      </c>
      <c r="S25" s="55" t="s">
        <v>88</v>
      </c>
      <c r="T25" s="58" t="s">
        <v>88</v>
      </c>
      <c r="U25" s="57">
        <v>8344570</v>
      </c>
      <c r="V25" s="57">
        <v>8010867.54</v>
      </c>
      <c r="W25" s="57">
        <v>7588280.7699999996</v>
      </c>
      <c r="X25" s="45">
        <f t="shared" si="2"/>
        <v>0.90936750126129917</v>
      </c>
      <c r="Y25" s="56">
        <f t="shared" si="3"/>
        <v>0.94724831388236874</v>
      </c>
    </row>
    <row r="26" spans="1:25" x14ac:dyDescent="0.2">
      <c r="B26" s="59"/>
      <c r="C26" s="60"/>
      <c r="D26" s="61"/>
      <c r="E26" s="62"/>
      <c r="F26" s="62"/>
      <c r="G26" s="63"/>
      <c r="H26" s="64"/>
      <c r="I26" s="64"/>
      <c r="J26" s="65"/>
      <c r="K26" s="65"/>
      <c r="L26" s="65"/>
      <c r="M26" s="65"/>
      <c r="N26" s="65"/>
      <c r="O26" s="62"/>
      <c r="P26" s="8"/>
      <c r="Q26" s="66"/>
      <c r="R26" s="66"/>
      <c r="S26" s="66"/>
      <c r="T26" s="67"/>
      <c r="U26" s="55"/>
      <c r="V26" s="55"/>
      <c r="W26" s="55"/>
      <c r="X26" s="55"/>
      <c r="Y26" s="58"/>
    </row>
    <row r="27" spans="1:25" s="79" customFormat="1" x14ac:dyDescent="0.2">
      <c r="A27" s="68"/>
      <c r="B27" s="69"/>
      <c r="C27" s="70" t="s">
        <v>90</v>
      </c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74"/>
      <c r="R27" s="75"/>
      <c r="S27" s="76"/>
      <c r="T27" s="77"/>
      <c r="U27" s="78">
        <f>SUM(U10:U26)</f>
        <v>855562732</v>
      </c>
      <c r="V27" s="78">
        <f t="shared" ref="V27:W27" si="4">SUM(V10:V26)</f>
        <v>872046658.75999987</v>
      </c>
      <c r="W27" s="78">
        <f t="shared" si="4"/>
        <v>856249839.94999993</v>
      </c>
      <c r="X27" s="77"/>
      <c r="Y27" s="77"/>
    </row>
    <row r="28" spans="1:2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U28" s="80">
        <f>+[1]PyPI!H20</f>
        <v>0</v>
      </c>
      <c r="V28" s="80">
        <f>+[1]PyPI!J20</f>
        <v>16897690.869999997</v>
      </c>
      <c r="W28" s="80">
        <f>+[1]PyPI!L20</f>
        <v>16897690.869999997</v>
      </c>
    </row>
    <row r="29" spans="1:2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U29" s="81">
        <f>+U27+U28</f>
        <v>855562732</v>
      </c>
      <c r="V29" s="81">
        <f t="shared" ref="V29:W29" si="5">+V27+V28</f>
        <v>888944349.62999988</v>
      </c>
      <c r="W29" s="81">
        <f t="shared" si="5"/>
        <v>873147530.81999993</v>
      </c>
    </row>
  </sheetData>
  <mergeCells count="30">
    <mergeCell ref="U8:U9"/>
    <mergeCell ref="V8:V9"/>
    <mergeCell ref="W8:W9"/>
    <mergeCell ref="X8:Y8"/>
    <mergeCell ref="C27:D2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0866141732283472" right="0.70866141732283472" top="0.39370078740157483" bottom="0.74803149606299213" header="0.31496062992125984" footer="0.31496062992125984"/>
  <pageSetup scale="4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2017-08-15T22:29:12Z</dcterms:created>
  <dcterms:modified xsi:type="dcterms:W3CDTF">2017-08-15T22:30:33Z</dcterms:modified>
</cp:coreProperties>
</file>