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0\1.ESTADOS FINANCIEROS 1ER SEM2020\"/>
    </mc:Choice>
  </mc:AlternateContent>
  <bookViews>
    <workbookView xWindow="0" yWindow="0" windowWidth="28800" windowHeight="11700"/>
  </bookViews>
  <sheets>
    <sheet name="EFE" sheetId="1" r:id="rId1"/>
  </sheets>
  <definedNames>
    <definedName name="_xlnm.Print_Area" localSheetId="0">EFE!$A$1:$G$66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E56" i="1"/>
  <c r="F52" i="1"/>
  <c r="F57" i="1" s="1"/>
  <c r="E52" i="1"/>
  <c r="E57" i="1" s="1"/>
  <c r="F47" i="1"/>
  <c r="E47" i="1"/>
  <c r="F40" i="1"/>
  <c r="E40" i="1"/>
  <c r="F36" i="1"/>
  <c r="F44" i="1" s="1"/>
  <c r="E36" i="1"/>
  <c r="E44" i="1" s="1"/>
  <c r="F16" i="1"/>
  <c r="E16" i="1"/>
  <c r="F5" i="1"/>
  <c r="F33" i="1" s="1"/>
  <c r="E5" i="1"/>
  <c r="E33" i="1" s="1"/>
  <c r="E59" i="1" l="1"/>
  <c r="E62" i="1" s="1"/>
  <c r="F59" i="1"/>
  <c r="F62" i="1" s="1"/>
</calcChain>
</file>

<file path=xl/sharedStrings.xml><?xml version="1.0" encoding="utf-8"?>
<sst xmlns="http://schemas.openxmlformats.org/spreadsheetml/2006/main" count="63" uniqueCount="55">
  <si>
    <t>SISTEMA AVANZADO DE BACHILLERATO Y EDUCACIÓN SUPERIOR EN EL ESTADO DE GUANAJUATO
Estado de Flujos de Efectivo
AL 31 DE MARZO DE 2020 y 2019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</si>
  <si>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</si>
  <si>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</si>
  <si>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</si>
  <si>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</si>
  <si>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</si>
  <si>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</si>
  <si>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</si>
  <si>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</si>
  <si>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</si>
  <si>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</si>
  <si>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Aportaciones, Convenios, Incentivos Derivados de la Colaboración Fiscal y Fondos Distintos de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</si>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</sst>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sz val="8"/>
      <color theme="0" tint="-0.1499984740745262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0" fillId="2" borderId="0" xfId="0" applyFill="1"/>
    <xf numFmtId="0" fontId="2" fillId="3" borderId="1" xfId="2" applyFont="1" applyFill="1" applyBorder="1" applyAlignment="1" applyProtection="1">
      <alignment horizontal="center" vertical="center" wrapText="1"/>
      <protection locked="0"/>
    </xf>
    <xf numFmtId="0" fontId="2" fillId="3" borderId="2" xfId="2" applyFont="1" applyFill="1" applyBorder="1" applyAlignment="1" applyProtection="1">
      <alignment horizontal="center" vertical="center" wrapText="1"/>
      <protection locked="0"/>
    </xf>
    <xf numFmtId="0" fontId="2" fillId="3" borderId="3" xfId="2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2" fillId="3" borderId="1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3" fillId="4" borderId="4" xfId="2" applyFont="1" applyFill="1" applyBorder="1" applyProtection="1">
      <protection locked="0"/>
    </xf>
    <xf numFmtId="0" fontId="3" fillId="4" borderId="0" xfId="2" applyFont="1" applyFill="1" applyBorder="1" applyProtection="1">
      <protection locked="0"/>
    </xf>
    <xf numFmtId="0" fontId="2" fillId="4" borderId="0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left" vertical="top"/>
    </xf>
    <xf numFmtId="0" fontId="2" fillId="4" borderId="0" xfId="2" applyFont="1" applyFill="1" applyBorder="1" applyAlignment="1">
      <alignment horizontal="left" vertical="top" wrapText="1"/>
    </xf>
    <xf numFmtId="4" fontId="2" fillId="4" borderId="0" xfId="2" applyNumberFormat="1" applyFont="1" applyFill="1" applyBorder="1" applyAlignment="1" applyProtection="1">
      <alignment horizontal="center" vertical="top" wrapText="1"/>
      <protection locked="0"/>
    </xf>
    <xf numFmtId="4" fontId="2" fillId="4" borderId="5" xfId="2" applyNumberFormat="1" applyFont="1" applyFill="1" applyBorder="1" applyAlignment="1" applyProtection="1">
      <alignment horizontal="center" vertical="top" wrapText="1"/>
      <protection locked="0"/>
    </xf>
    <xf numFmtId="0" fontId="2" fillId="4" borderId="0" xfId="2" applyFont="1" applyFill="1" applyBorder="1" applyAlignment="1">
      <alignment horizontal="left" vertical="top"/>
    </xf>
    <xf numFmtId="0" fontId="2" fillId="4" borderId="0" xfId="2" applyFont="1" applyFill="1" applyBorder="1" applyAlignment="1">
      <alignment horizontal="left" vertical="top" wrapText="1" indent="1"/>
    </xf>
    <xf numFmtId="4" fontId="2" fillId="4" borderId="0" xfId="2" applyNumberFormat="1" applyFont="1" applyFill="1" applyBorder="1" applyAlignment="1" applyProtection="1">
      <alignment vertical="top" wrapText="1"/>
      <protection locked="0"/>
    </xf>
    <xf numFmtId="4" fontId="2" fillId="4" borderId="5" xfId="2" applyNumberFormat="1" applyFont="1" applyFill="1" applyBorder="1" applyAlignment="1" applyProtection="1">
      <alignment vertical="top" wrapText="1"/>
      <protection locked="0"/>
    </xf>
    <xf numFmtId="0" fontId="3" fillId="4" borderId="0" xfId="2" applyFont="1" applyFill="1" applyBorder="1" applyAlignment="1">
      <alignment horizontal="left" vertical="top" wrapText="1"/>
    </xf>
    <xf numFmtId="4" fontId="3" fillId="4" borderId="0" xfId="2" applyNumberFormat="1" applyFont="1" applyFill="1" applyBorder="1" applyAlignment="1" applyProtection="1">
      <alignment vertical="top" wrapText="1"/>
      <protection locked="0"/>
    </xf>
    <xf numFmtId="4" fontId="3" fillId="4" borderId="5" xfId="2" applyNumberFormat="1" applyFont="1" applyFill="1" applyBorder="1" applyAlignment="1" applyProtection="1">
      <alignment vertical="top" wrapText="1"/>
      <protection locked="0"/>
    </xf>
    <xf numFmtId="0" fontId="3" fillId="0" borderId="0" xfId="2" applyFont="1" applyFill="1" applyBorder="1" applyAlignment="1">
      <alignment horizontal="left" vertical="top" wrapText="1"/>
    </xf>
    <xf numFmtId="4" fontId="3" fillId="0" borderId="0" xfId="2" applyNumberFormat="1" applyFont="1" applyBorder="1" applyAlignment="1" applyProtection="1">
      <alignment vertical="top" wrapText="1"/>
      <protection locked="0"/>
    </xf>
    <xf numFmtId="0" fontId="4" fillId="4" borderId="4" xfId="2" applyFont="1" applyFill="1" applyBorder="1" applyAlignment="1">
      <alignment vertical="top"/>
    </xf>
    <xf numFmtId="0" fontId="2" fillId="4" borderId="0" xfId="2" applyFont="1" applyFill="1" applyBorder="1" applyAlignment="1">
      <alignment vertical="top" wrapText="1"/>
    </xf>
    <xf numFmtId="0" fontId="2" fillId="4" borderId="4" xfId="2" applyFont="1" applyFill="1" applyBorder="1" applyAlignment="1">
      <alignment vertical="top"/>
    </xf>
    <xf numFmtId="4" fontId="3" fillId="2" borderId="0" xfId="2" applyNumberFormat="1" applyFont="1" applyFill="1" applyBorder="1" applyAlignment="1" applyProtection="1">
      <alignment vertical="top" wrapText="1"/>
      <protection locked="0"/>
    </xf>
    <xf numFmtId="0" fontId="3" fillId="4" borderId="0" xfId="2" applyFont="1" applyFill="1" applyBorder="1" applyAlignment="1">
      <alignment horizontal="left" vertical="top" wrapText="1" indent="1"/>
    </xf>
    <xf numFmtId="4" fontId="2" fillId="2" borderId="0" xfId="2" applyNumberFormat="1" applyFont="1" applyFill="1" applyBorder="1" applyAlignment="1" applyProtection="1">
      <alignment vertical="top" wrapText="1"/>
      <protection locked="0"/>
    </xf>
    <xf numFmtId="4" fontId="2" fillId="2" borderId="5" xfId="2" applyNumberFormat="1" applyFont="1" applyFill="1" applyBorder="1" applyAlignment="1" applyProtection="1">
      <alignment vertical="top" wrapText="1"/>
      <protection locked="0"/>
    </xf>
    <xf numFmtId="4" fontId="0" fillId="4" borderId="0" xfId="0" applyNumberFormat="1" applyFill="1"/>
    <xf numFmtId="0" fontId="3" fillId="4" borderId="6" xfId="2" applyFont="1" applyFill="1" applyBorder="1" applyProtection="1">
      <protection locked="0"/>
    </xf>
    <xf numFmtId="0" fontId="3" fillId="4" borderId="7" xfId="2" applyFont="1" applyFill="1" applyBorder="1" applyProtection="1">
      <protection locked="0"/>
    </xf>
    <xf numFmtId="0" fontId="3" fillId="4" borderId="7" xfId="2" applyFont="1" applyFill="1" applyBorder="1" applyAlignment="1">
      <alignment vertical="top" wrapText="1"/>
    </xf>
    <xf numFmtId="4" fontId="5" fillId="4" borderId="7" xfId="2" applyNumberFormat="1" applyFont="1" applyFill="1" applyBorder="1" applyAlignment="1">
      <alignment vertical="top" wrapText="1"/>
    </xf>
    <xf numFmtId="4" fontId="3" fillId="4" borderId="8" xfId="2" applyNumberFormat="1" applyFont="1" applyFill="1" applyBorder="1" applyAlignment="1">
      <alignment vertical="top"/>
    </xf>
    <xf numFmtId="0" fontId="3" fillId="4" borderId="0" xfId="2" applyFont="1" applyFill="1" applyProtection="1">
      <protection locked="0"/>
    </xf>
    <xf numFmtId="0" fontId="3" fillId="4" borderId="0" xfId="2" applyFont="1" applyFill="1" applyAlignment="1" applyProtection="1">
      <alignment vertical="top" wrapText="1"/>
      <protection locked="0"/>
    </xf>
    <xf numFmtId="3" fontId="5" fillId="2" borderId="0" xfId="2" applyNumberFormat="1" applyFont="1" applyFill="1" applyAlignment="1" applyProtection="1">
      <alignment vertical="top" wrapText="1"/>
      <protection locked="0"/>
    </xf>
    <xf numFmtId="4" fontId="6" fillId="4" borderId="0" xfId="2" applyNumberFormat="1" applyFont="1" applyFill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/>
    <xf numFmtId="0" fontId="1" fillId="4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4" borderId="0" xfId="0" applyFont="1" applyFill="1" applyBorder="1"/>
    <xf numFmtId="164" fontId="1" fillId="4" borderId="0" xfId="1" applyFont="1" applyFill="1" applyBorder="1"/>
    <xf numFmtId="0" fontId="7" fillId="2" borderId="0" xfId="0" applyFont="1" applyFill="1" applyBorder="1"/>
    <xf numFmtId="0" fontId="1" fillId="2" borderId="0" xfId="0" applyFont="1" applyFill="1" applyBorder="1" applyAlignment="1">
      <alignment vertical="center"/>
    </xf>
    <xf numFmtId="164" fontId="1" fillId="4" borderId="0" xfId="1" applyFont="1" applyFill="1" applyBorder="1" applyAlignment="1" applyProtection="1">
      <alignment horizontal="center"/>
      <protection locked="0"/>
    </xf>
    <xf numFmtId="164" fontId="1" fillId="4" borderId="7" xfId="1" applyFont="1" applyFill="1" applyBorder="1" applyAlignment="1" applyProtection="1">
      <protection locked="0"/>
    </xf>
    <xf numFmtId="164" fontId="1" fillId="2" borderId="0" xfId="1" applyFont="1" applyFill="1" applyBorder="1" applyAlignment="1" applyProtection="1">
      <protection locked="0"/>
    </xf>
    <xf numFmtId="0" fontId="9" fillId="4" borderId="0" xfId="0" applyFont="1" applyFill="1" applyBorder="1" applyAlignment="1">
      <alignment horizontal="right" vertical="top"/>
    </xf>
    <xf numFmtId="0" fontId="7" fillId="4" borderId="0" xfId="0" applyFont="1" applyFill="1" applyBorder="1" applyAlignment="1" applyProtection="1">
      <protection locked="0"/>
    </xf>
    <xf numFmtId="0" fontId="7" fillId="0" borderId="9" xfId="0" applyFont="1" applyBorder="1" applyAlignment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Alignment="1"/>
    <xf numFmtId="0" fontId="0" fillId="2" borderId="0" xfId="0" applyFill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138"/>
  <sheetViews>
    <sheetView tabSelected="1" view="pageBreakPreview" topLeftCell="A49" zoomScale="91" zoomScaleNormal="100" zoomScaleSheetLayoutView="91" workbookViewId="0">
      <selection activeCell="F72" sqref="F72"/>
    </sheetView>
  </sheetViews>
  <sheetFormatPr baseColWidth="10" defaultRowHeight="15" x14ac:dyDescent="0.25"/>
  <cols>
    <col min="1" max="1" width="23.28515625" customWidth="1"/>
    <col min="2" max="2" width="4.42578125" customWidth="1"/>
    <col min="3" max="3" width="5.85546875" customWidth="1"/>
    <col min="4" max="4" width="43.85546875" customWidth="1"/>
    <col min="5" max="5" width="32.5703125" customWidth="1"/>
    <col min="6" max="6" width="43.85546875" customWidth="1"/>
    <col min="7" max="7" width="13" bestFit="1" customWidth="1"/>
  </cols>
  <sheetData>
    <row r="1" spans="1:26" ht="42.75" customHeight="1" x14ac:dyDescent="0.25">
      <c r="A1" s="1"/>
      <c r="B1" s="2" t="s">
        <v>0</v>
      </c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customHeight="1" x14ac:dyDescent="0.25">
      <c r="A2" s="1"/>
      <c r="B2" s="6" t="s">
        <v>1</v>
      </c>
      <c r="C2" s="7"/>
      <c r="D2" s="7"/>
      <c r="E2" s="8">
        <v>2020</v>
      </c>
      <c r="F2" s="9">
        <v>2019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1"/>
      <c r="B3" s="10"/>
      <c r="C3" s="11"/>
      <c r="D3" s="12"/>
      <c r="E3" s="12"/>
      <c r="F3" s="1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1"/>
      <c r="B4" s="14" t="s">
        <v>2</v>
      </c>
      <c r="C4" s="11"/>
      <c r="D4" s="15"/>
      <c r="E4" s="16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1"/>
      <c r="B5" s="10"/>
      <c r="C5" s="18" t="s">
        <v>3</v>
      </c>
      <c r="D5" s="19"/>
      <c r="E5" s="20">
        <f>SUM(E6:E15)</f>
        <v>315167509.31</v>
      </c>
      <c r="F5" s="21">
        <f>SUM(F6:F15)</f>
        <v>1016297291.3200001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1"/>
      <c r="B6" s="10"/>
      <c r="C6" s="11"/>
      <c r="D6" s="22" t="s">
        <v>4</v>
      </c>
      <c r="E6" s="23">
        <v>0</v>
      </c>
      <c r="F6" s="24"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1"/>
      <c r="B7" s="10"/>
      <c r="C7" s="11"/>
      <c r="D7" s="22" t="s">
        <v>5</v>
      </c>
      <c r="E7" s="23">
        <v>0</v>
      </c>
      <c r="F7" s="2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1"/>
      <c r="B8" s="10"/>
      <c r="C8" s="11"/>
      <c r="D8" s="22" t="s">
        <v>6</v>
      </c>
      <c r="E8" s="23">
        <v>0</v>
      </c>
      <c r="F8" s="2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1"/>
      <c r="B9" s="10"/>
      <c r="C9" s="11"/>
      <c r="D9" s="22" t="s">
        <v>7</v>
      </c>
      <c r="E9" s="23">
        <v>0</v>
      </c>
      <c r="F9" s="2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1"/>
      <c r="B10" s="10"/>
      <c r="C10" s="11"/>
      <c r="D10" s="22" t="s">
        <v>8</v>
      </c>
      <c r="E10" s="23">
        <v>0</v>
      </c>
      <c r="F10" s="2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1"/>
      <c r="B11" s="10"/>
      <c r="C11" s="11"/>
      <c r="D11" s="22" t="s">
        <v>9</v>
      </c>
      <c r="E11" s="23">
        <v>0</v>
      </c>
      <c r="F11" s="2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1"/>
      <c r="B12" s="10"/>
      <c r="C12" s="11"/>
      <c r="D12" s="22" t="s">
        <v>10</v>
      </c>
      <c r="E12" s="23">
        <v>44510888</v>
      </c>
      <c r="F12" s="24">
        <v>83931417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3.75" x14ac:dyDescent="0.25">
      <c r="A13" s="1"/>
      <c r="B13" s="10"/>
      <c r="C13" s="11"/>
      <c r="D13" s="25" t="s">
        <v>11</v>
      </c>
      <c r="E13" s="23">
        <v>0</v>
      </c>
      <c r="F13" s="24">
        <v>11665833.34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1"/>
      <c r="B14" s="10"/>
      <c r="C14" s="11"/>
      <c r="D14" s="22" t="s">
        <v>12</v>
      </c>
      <c r="E14" s="23">
        <v>268972388.19999999</v>
      </c>
      <c r="F14" s="24">
        <v>911081504.08000004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1"/>
      <c r="B15" s="10"/>
      <c r="C15" s="11"/>
      <c r="D15" s="22" t="s">
        <v>13</v>
      </c>
      <c r="E15" s="23">
        <v>1684233.11</v>
      </c>
      <c r="F15" s="24">
        <v>9618536.9000000004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1"/>
      <c r="B16" s="10"/>
      <c r="C16" s="18" t="s">
        <v>14</v>
      </c>
      <c r="D16" s="19"/>
      <c r="E16" s="20">
        <f>SUM(E17:E32)</f>
        <v>192450435.00999999</v>
      </c>
      <c r="F16" s="21">
        <f>SUM(F17:F32)</f>
        <v>938372215.73000002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1"/>
      <c r="B17" s="10"/>
      <c r="C17" s="11"/>
      <c r="D17" s="22" t="s">
        <v>15</v>
      </c>
      <c r="E17" s="23">
        <v>171246029.87</v>
      </c>
      <c r="F17" s="24">
        <v>764017414.25999999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1"/>
      <c r="B18" s="10"/>
      <c r="C18" s="11"/>
      <c r="D18" s="22" t="s">
        <v>16</v>
      </c>
      <c r="E18" s="23">
        <v>4852336.72</v>
      </c>
      <c r="F18" s="24">
        <v>49369436.549999997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1"/>
      <c r="B19" s="10"/>
      <c r="C19" s="11"/>
      <c r="D19" s="22" t="s">
        <v>17</v>
      </c>
      <c r="E19" s="23">
        <v>16327288.42</v>
      </c>
      <c r="F19" s="24">
        <v>118039845.83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1"/>
      <c r="B20" s="10"/>
      <c r="C20" s="11"/>
      <c r="D20" s="22" t="s">
        <v>18</v>
      </c>
      <c r="E20" s="23">
        <v>0</v>
      </c>
      <c r="F20" s="2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1"/>
      <c r="B21" s="10"/>
      <c r="C21" s="11"/>
      <c r="D21" s="22" t="s">
        <v>19</v>
      </c>
      <c r="E21" s="23">
        <v>0</v>
      </c>
      <c r="F21" s="2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1"/>
      <c r="B22" s="10"/>
      <c r="C22" s="11"/>
      <c r="D22" s="22" t="s">
        <v>20</v>
      </c>
      <c r="E22" s="23">
        <v>0</v>
      </c>
      <c r="F22" s="2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1"/>
      <c r="B23" s="10"/>
      <c r="C23" s="11"/>
      <c r="D23" s="22" t="s">
        <v>21</v>
      </c>
      <c r="E23" s="23">
        <v>24780</v>
      </c>
      <c r="F23" s="24">
        <v>6945519.0899999999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1"/>
      <c r="B24" s="10"/>
      <c r="C24" s="11"/>
      <c r="D24" s="22" t="s">
        <v>22</v>
      </c>
      <c r="E24" s="23">
        <v>0</v>
      </c>
      <c r="F24" s="2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2.5" x14ac:dyDescent="0.25">
      <c r="A25" s="1"/>
      <c r="B25" s="10"/>
      <c r="C25" s="11"/>
      <c r="D25" s="22" t="s">
        <v>23</v>
      </c>
      <c r="E25" s="23">
        <v>0</v>
      </c>
      <c r="F25" s="24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5">
      <c r="A26" s="1"/>
      <c r="B26" s="10"/>
      <c r="C26" s="11"/>
      <c r="D26" s="22" t="s">
        <v>24</v>
      </c>
      <c r="E26" s="23">
        <v>0</v>
      </c>
      <c r="F26" s="24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1"/>
      <c r="B27" s="10"/>
      <c r="C27" s="11"/>
      <c r="D27" s="22" t="s">
        <v>25</v>
      </c>
      <c r="E27" s="23">
        <v>0</v>
      </c>
      <c r="F27" s="24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5">
      <c r="A28" s="1"/>
      <c r="B28" s="10"/>
      <c r="C28" s="11"/>
      <c r="D28" s="22" t="s">
        <v>26</v>
      </c>
      <c r="E28" s="23">
        <v>0</v>
      </c>
      <c r="F28" s="24"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1"/>
      <c r="B29" s="10"/>
      <c r="C29" s="11"/>
      <c r="D29" s="22" t="s">
        <v>27</v>
      </c>
      <c r="E29" s="23">
        <v>0</v>
      </c>
      <c r="F29" s="24"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5">
      <c r="A30" s="1"/>
      <c r="B30" s="10"/>
      <c r="C30" s="11"/>
      <c r="D30" s="22" t="s">
        <v>28</v>
      </c>
      <c r="E30" s="23">
        <v>0</v>
      </c>
      <c r="F30" s="24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1"/>
      <c r="B31" s="10"/>
      <c r="C31" s="11"/>
      <c r="D31" s="22" t="s">
        <v>29</v>
      </c>
      <c r="E31" s="23">
        <v>0</v>
      </c>
      <c r="F31" s="24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1"/>
      <c r="B32" s="10"/>
      <c r="C32" s="11"/>
      <c r="D32" s="22" t="s">
        <v>30</v>
      </c>
      <c r="E32" s="26">
        <v>0</v>
      </c>
      <c r="F32" s="24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1"/>
      <c r="B33" s="27" t="s">
        <v>31</v>
      </c>
      <c r="C33" s="11"/>
      <c r="D33" s="28"/>
      <c r="E33" s="20">
        <f>+E5-E16</f>
        <v>122717074.30000001</v>
      </c>
      <c r="F33" s="21">
        <f>+F5-F16</f>
        <v>77925075.590000033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1"/>
      <c r="B34" s="29"/>
      <c r="C34" s="11"/>
      <c r="D34" s="28"/>
      <c r="E34" s="20"/>
      <c r="F34" s="2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1"/>
      <c r="B35" s="14" t="s">
        <v>32</v>
      </c>
      <c r="C35" s="11"/>
      <c r="D35" s="15"/>
      <c r="E35" s="23"/>
      <c r="F35" s="2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1"/>
      <c r="B36" s="10"/>
      <c r="C36" s="18" t="s">
        <v>3</v>
      </c>
      <c r="D36" s="19"/>
      <c r="E36" s="20">
        <f>SUM(E37:E39)</f>
        <v>8764843.9000000004</v>
      </c>
      <c r="F36" s="21">
        <f>SUM(F37:F39)</f>
        <v>39770864.229999997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2.5" x14ac:dyDescent="0.25">
      <c r="A37" s="1"/>
      <c r="B37" s="10"/>
      <c r="C37" s="11"/>
      <c r="D37" s="22" t="s">
        <v>33</v>
      </c>
      <c r="E37" s="30">
        <v>0</v>
      </c>
      <c r="F37" s="24"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5">
      <c r="A38" s="1"/>
      <c r="B38" s="10"/>
      <c r="C38" s="11"/>
      <c r="D38" s="22" t="s">
        <v>34</v>
      </c>
      <c r="E38" s="30">
        <v>0</v>
      </c>
      <c r="F38" s="24"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5">
      <c r="A39" s="1"/>
      <c r="B39" s="10"/>
      <c r="C39" s="11"/>
      <c r="D39" s="22" t="s">
        <v>35</v>
      </c>
      <c r="E39" s="30">
        <v>8764843.9000000004</v>
      </c>
      <c r="F39" s="24">
        <v>39770864.229999997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5">
      <c r="A40" s="1"/>
      <c r="B40" s="10"/>
      <c r="C40" s="18" t="s">
        <v>14</v>
      </c>
      <c r="D40" s="19"/>
      <c r="E40" s="20">
        <f>SUM(E41:E43)</f>
        <v>13119288.859999999</v>
      </c>
      <c r="F40" s="21">
        <f>SUM(F41:F43)</f>
        <v>86799289.870000005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2.5" x14ac:dyDescent="0.25">
      <c r="A41" s="1"/>
      <c r="B41" s="10"/>
      <c r="C41" s="11"/>
      <c r="D41" s="22" t="s">
        <v>33</v>
      </c>
      <c r="E41" s="30">
        <v>4788966.17</v>
      </c>
      <c r="F41" s="24">
        <v>61662059.899999999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1"/>
      <c r="B42" s="10"/>
      <c r="C42" s="11"/>
      <c r="D42" s="22" t="s">
        <v>34</v>
      </c>
      <c r="E42" s="30">
        <v>8330322.6900000004</v>
      </c>
      <c r="F42" s="24">
        <v>25137229.969999999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1"/>
      <c r="B43" s="10"/>
      <c r="C43" s="11"/>
      <c r="D43" s="22" t="s">
        <v>36</v>
      </c>
      <c r="E43" s="30">
        <v>0</v>
      </c>
      <c r="F43" s="24">
        <v>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1"/>
      <c r="B44" s="27" t="s">
        <v>37</v>
      </c>
      <c r="C44" s="11"/>
      <c r="D44" s="28"/>
      <c r="E44" s="20">
        <f>+E36-E40</f>
        <v>-4354444.959999999</v>
      </c>
      <c r="F44" s="21">
        <f>+F36-F40</f>
        <v>-47028425.640000008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1"/>
      <c r="B45" s="29"/>
      <c r="C45" s="11"/>
      <c r="D45" s="28"/>
      <c r="E45" s="20"/>
      <c r="F45" s="2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1"/>
      <c r="B46" s="14" t="s">
        <v>38</v>
      </c>
      <c r="C46" s="11"/>
      <c r="D46" s="15"/>
      <c r="E46" s="23"/>
      <c r="F46" s="2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1"/>
      <c r="B47" s="10"/>
      <c r="C47" s="18" t="s">
        <v>3</v>
      </c>
      <c r="D47" s="19"/>
      <c r="E47" s="20">
        <f>SUM(E48:E51)</f>
        <v>-60075249.600000001</v>
      </c>
      <c r="F47" s="21">
        <f>SUM(F48:F51)</f>
        <v>24454902.140000001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5">
      <c r="A48" s="1"/>
      <c r="B48" s="10"/>
      <c r="C48" s="11"/>
      <c r="D48" s="22" t="s">
        <v>39</v>
      </c>
      <c r="E48" s="23">
        <v>0</v>
      </c>
      <c r="F48" s="24"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5">
      <c r="A49" s="1"/>
      <c r="B49" s="10"/>
      <c r="C49" s="11"/>
      <c r="D49" s="31" t="s">
        <v>40</v>
      </c>
      <c r="E49" s="23">
        <v>0</v>
      </c>
      <c r="F49" s="24"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5">
      <c r="A50" s="1"/>
      <c r="B50" s="10"/>
      <c r="C50" s="11"/>
      <c r="D50" s="31" t="s">
        <v>41</v>
      </c>
      <c r="E50" s="23">
        <v>0</v>
      </c>
      <c r="F50" s="24">
        <v>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5">
      <c r="A51" s="1"/>
      <c r="B51" s="10"/>
      <c r="C51" s="11"/>
      <c r="D51" s="22" t="s">
        <v>42</v>
      </c>
      <c r="E51" s="23">
        <v>-60075249.600000001</v>
      </c>
      <c r="F51" s="24">
        <v>24454902.140000001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1"/>
      <c r="B52" s="10"/>
      <c r="C52" s="18" t="s">
        <v>14</v>
      </c>
      <c r="D52" s="19"/>
      <c r="E52" s="20">
        <f>SUM(E53:E56)</f>
        <v>80200827.269999996</v>
      </c>
      <c r="F52" s="21">
        <f>SUM(F53:F56)</f>
        <v>97499663.340000004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5">
      <c r="A53" s="1"/>
      <c r="B53" s="10"/>
      <c r="C53" s="11"/>
      <c r="D53" s="22" t="s">
        <v>43</v>
      </c>
      <c r="E53" s="23">
        <v>0</v>
      </c>
      <c r="F53" s="24">
        <v>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1"/>
      <c r="B54" s="10"/>
      <c r="C54" s="11"/>
      <c r="D54" s="31" t="s">
        <v>40</v>
      </c>
      <c r="E54" s="23">
        <v>0</v>
      </c>
      <c r="F54" s="24">
        <v>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5">
      <c r="A55" s="1"/>
      <c r="B55" s="10"/>
      <c r="C55" s="11"/>
      <c r="D55" s="31" t="s">
        <v>41</v>
      </c>
      <c r="E55" s="23">
        <v>0</v>
      </c>
      <c r="F55" s="24">
        <v>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1"/>
      <c r="B56" s="10"/>
      <c r="C56" s="11"/>
      <c r="D56" s="22" t="s">
        <v>44</v>
      </c>
      <c r="E56" s="23">
        <f>80278307.27-77480</f>
        <v>80200827.269999996</v>
      </c>
      <c r="F56" s="24">
        <f>97494663.34+5000</f>
        <v>97499663.340000004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1"/>
      <c r="B57" s="27" t="s">
        <v>45</v>
      </c>
      <c r="C57" s="11"/>
      <c r="D57" s="28"/>
      <c r="E57" s="20">
        <f>+E47-E52</f>
        <v>-140276076.87</v>
      </c>
      <c r="F57" s="21">
        <f>+F47-F52</f>
        <v>-73044761.200000003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1"/>
      <c r="B58" s="29"/>
      <c r="C58" s="11"/>
      <c r="D58" s="28"/>
      <c r="E58" s="20"/>
      <c r="F58" s="2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1"/>
      <c r="B59" s="27" t="s">
        <v>46</v>
      </c>
      <c r="C59" s="11"/>
      <c r="D59" s="28"/>
      <c r="E59" s="20">
        <f>E57+E44+E33</f>
        <v>-21913447.530000001</v>
      </c>
      <c r="F59" s="21">
        <f>F57+F44+F33</f>
        <v>-42148111.24999997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1"/>
      <c r="B60" s="29"/>
      <c r="C60" s="11"/>
      <c r="D60" s="28"/>
      <c r="E60" s="20"/>
      <c r="F60" s="2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5">
      <c r="A61" s="1"/>
      <c r="B61" s="27" t="s">
        <v>47</v>
      </c>
      <c r="C61" s="11"/>
      <c r="D61" s="28"/>
      <c r="E61" s="32">
        <v>229833436.90000001</v>
      </c>
      <c r="F61" s="33">
        <v>271981548.14999998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1"/>
      <c r="B62" s="27" t="s">
        <v>48</v>
      </c>
      <c r="C62" s="11"/>
      <c r="D62" s="28"/>
      <c r="E62" s="32">
        <f>E59+E61</f>
        <v>207919989.37</v>
      </c>
      <c r="F62" s="33">
        <f>F59+F61</f>
        <v>229833436.90000001</v>
      </c>
      <c r="G62" s="3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5">
      <c r="A63" s="1"/>
      <c r="B63" s="35"/>
      <c r="C63" s="36"/>
      <c r="D63" s="37"/>
      <c r="E63" s="38"/>
      <c r="F63" s="39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5">
      <c r="A64" s="1"/>
      <c r="B64" s="40"/>
      <c r="C64" s="40"/>
      <c r="D64" s="41"/>
      <c r="E64" s="42"/>
      <c r="F64" s="43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1"/>
      <c r="B65" s="44" t="s">
        <v>49</v>
      </c>
      <c r="C65" s="45"/>
      <c r="D65" s="45"/>
      <c r="E65" s="45"/>
      <c r="F65" s="46"/>
      <c r="G65" s="47"/>
      <c r="H65" s="48"/>
      <c r="I65" s="48"/>
      <c r="J65" s="49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1"/>
      <c r="C66" s="50"/>
      <c r="D66" s="50"/>
      <c r="E66" s="50"/>
      <c r="F66" s="51"/>
      <c r="G66" s="51"/>
      <c r="H66" s="50"/>
      <c r="I66" s="50"/>
      <c r="J66" s="50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5">
      <c r="A67" s="1"/>
      <c r="B67" s="50"/>
      <c r="C67" s="52"/>
      <c r="D67" s="53"/>
      <c r="E67" s="53"/>
      <c r="F67" s="54"/>
      <c r="G67" s="55"/>
      <c r="H67" s="52"/>
      <c r="I67" s="53"/>
      <c r="J67" s="5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5">
      <c r="A68" s="1"/>
      <c r="B68" s="50"/>
      <c r="C68" s="52" t="s">
        <v>50</v>
      </c>
      <c r="D68" s="56"/>
      <c r="E68" s="57"/>
      <c r="F68" s="58"/>
      <c r="G68" s="51"/>
      <c r="H68" s="50"/>
      <c r="I68" s="50"/>
      <c r="J68" s="5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1"/>
      <c r="B69" s="59"/>
      <c r="C69" s="49"/>
      <c r="D69" s="60" t="s">
        <v>51</v>
      </c>
      <c r="E69" s="61" t="s">
        <v>52</v>
      </c>
      <c r="F69" s="46"/>
      <c r="G69" s="55"/>
      <c r="H69" s="52"/>
      <c r="I69" s="53"/>
      <c r="J69" s="49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5">
      <c r="A70" s="1"/>
      <c r="B70" s="62"/>
      <c r="C70" s="49"/>
      <c r="D70" s="63" t="s">
        <v>53</v>
      </c>
      <c r="E70" s="64" t="s">
        <v>54</v>
      </c>
      <c r="F70" s="46"/>
      <c r="G70" s="51"/>
      <c r="H70" s="50"/>
      <c r="I70" s="50"/>
      <c r="J70" s="49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1"/>
      <c r="B71" s="5"/>
      <c r="C71" s="5"/>
      <c r="D71" s="5"/>
      <c r="E71" s="5"/>
      <c r="F71" s="65"/>
      <c r="G71" s="55"/>
      <c r="H71" s="52"/>
      <c r="I71" s="53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x14ac:dyDescent="0.25"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x14ac:dyDescent="0.25"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7:26" x14ac:dyDescent="0.25"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7:26" x14ac:dyDescent="0.25"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7:26" x14ac:dyDescent="0.25"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7:26" x14ac:dyDescent="0.25"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7:26" x14ac:dyDescent="0.25"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7:26" x14ac:dyDescent="0.25"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7:26" x14ac:dyDescent="0.25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7:26" x14ac:dyDescent="0.25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7:26" x14ac:dyDescent="0.25"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7:26" x14ac:dyDescent="0.25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7:26" x14ac:dyDescent="0.25"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7:26" x14ac:dyDescent="0.25"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7:26" x14ac:dyDescent="0.25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7:26" x14ac:dyDescent="0.25"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7:26" x14ac:dyDescent="0.2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7:26" x14ac:dyDescent="0.25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7:26" x14ac:dyDescent="0.25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7:26" x14ac:dyDescent="0.25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7:26" x14ac:dyDescent="0.25"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7:26" x14ac:dyDescent="0.25"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7:26" x14ac:dyDescent="0.25"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7:26" x14ac:dyDescent="0.25"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7:26" x14ac:dyDescent="0.25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7:26" x14ac:dyDescent="0.25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7:26" x14ac:dyDescent="0.25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7:26" x14ac:dyDescent="0.25"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7:26" x14ac:dyDescent="0.25"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7:26" x14ac:dyDescent="0.25"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7:26" x14ac:dyDescent="0.2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7:26" x14ac:dyDescent="0.25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7:26" x14ac:dyDescent="0.2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7:26" x14ac:dyDescent="0.2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7:26" x14ac:dyDescent="0.25"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7:26" x14ac:dyDescent="0.25"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7:26" x14ac:dyDescent="0.25"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7:26" x14ac:dyDescent="0.25"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7:26" x14ac:dyDescent="0.25"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7:26" x14ac:dyDescent="0.25"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7:26" x14ac:dyDescent="0.25"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7:26" x14ac:dyDescent="0.25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7:26" x14ac:dyDescent="0.25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7:26" x14ac:dyDescent="0.25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</sheetData>
  <mergeCells count="2">
    <mergeCell ref="B1:F1"/>
    <mergeCell ref="B2:D2"/>
  </mergeCells>
  <pageMargins left="0.70866141732283472" right="0.70866141732283472" top="0.74803149606299213" bottom="0.74803149606299213" header="0.31496062992125984" footer="0.31496062992125984"/>
  <pageSetup paperSize="119" scale="44" orientation="landscape" r:id="rId1"/>
  <colBreaks count="1" manualBreakCount="1">
    <brk id="10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2020-04-28T21:50:51Z</cp:lastPrinted>
  <dcterms:created xsi:type="dcterms:W3CDTF">2020-04-28T21:49:44Z</dcterms:created>
  <dcterms:modified xsi:type="dcterms:W3CDTF">2020-04-28T21:51:06Z</dcterms:modified>
</cp:coreProperties>
</file>