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2T 2015\"/>
    </mc:Choice>
  </mc:AlternateContent>
  <bookViews>
    <workbookView xWindow="0" yWindow="0" windowWidth="25815" windowHeight="12435"/>
  </bookViews>
  <sheets>
    <sheet name="ECSF" sheetId="1" r:id="rId1"/>
  </sheets>
  <externalReferences>
    <externalReference r:id="rId2"/>
  </externalReferences>
  <definedNames>
    <definedName name="_xlnm.Print_Area" localSheetId="0">ECSF!$A$1:$K$63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I52" i="1"/>
  <c r="I50" i="1" s="1"/>
  <c r="I48" i="1"/>
  <c r="J48" i="1" s="1"/>
  <c r="J47" i="1"/>
  <c r="I47" i="1"/>
  <c r="I46" i="1"/>
  <c r="J46" i="1" s="1"/>
  <c r="J45" i="1"/>
  <c r="I45" i="1"/>
  <c r="I44" i="1"/>
  <c r="I42" i="1" s="1"/>
  <c r="I40" i="1"/>
  <c r="J40" i="1" s="1"/>
  <c r="J39" i="1"/>
  <c r="I39" i="1"/>
  <c r="I38" i="1"/>
  <c r="I36" i="1" s="1"/>
  <c r="I34" i="1" s="1"/>
  <c r="E34" i="1"/>
  <c r="D34" i="1"/>
  <c r="D33" i="1"/>
  <c r="E33" i="1" s="1"/>
  <c r="J32" i="1"/>
  <c r="I32" i="1"/>
  <c r="D32" i="1"/>
  <c r="E32" i="1" s="1"/>
  <c r="J31" i="1"/>
  <c r="I31" i="1"/>
  <c r="D31" i="1"/>
  <c r="E31" i="1" s="1"/>
  <c r="J30" i="1"/>
  <c r="I30" i="1"/>
  <c r="D30" i="1"/>
  <c r="E30" i="1" s="1"/>
  <c r="J29" i="1"/>
  <c r="I29" i="1"/>
  <c r="D29" i="1"/>
  <c r="E29" i="1" s="1"/>
  <c r="J28" i="1"/>
  <c r="I28" i="1"/>
  <c r="D28" i="1"/>
  <c r="E28" i="1" s="1"/>
  <c r="J27" i="1"/>
  <c r="J25" i="1" s="1"/>
  <c r="I27" i="1"/>
  <c r="D27" i="1"/>
  <c r="D24" i="1" s="1"/>
  <c r="E26" i="1"/>
  <c r="D26" i="1"/>
  <c r="I25" i="1"/>
  <c r="I23" i="1"/>
  <c r="J23" i="1" s="1"/>
  <c r="J14" i="1" s="1"/>
  <c r="J12" i="1" s="1"/>
  <c r="J22" i="1"/>
  <c r="I22" i="1"/>
  <c r="D22" i="1"/>
  <c r="E22" i="1" s="1"/>
  <c r="J21" i="1"/>
  <c r="I21" i="1"/>
  <c r="D21" i="1"/>
  <c r="E21" i="1" s="1"/>
  <c r="J20" i="1"/>
  <c r="I20" i="1"/>
  <c r="D20" i="1"/>
  <c r="E20" i="1" s="1"/>
  <c r="J19" i="1"/>
  <c r="I19" i="1"/>
  <c r="D19" i="1"/>
  <c r="E19" i="1" s="1"/>
  <c r="J18" i="1"/>
  <c r="I18" i="1"/>
  <c r="D18" i="1"/>
  <c r="E18" i="1" s="1"/>
  <c r="J17" i="1"/>
  <c r="I17" i="1"/>
  <c r="D17" i="1"/>
  <c r="E17" i="1" s="1"/>
  <c r="J16" i="1"/>
  <c r="I16" i="1"/>
  <c r="E16" i="1"/>
  <c r="I14" i="1"/>
  <c r="I12" i="1"/>
  <c r="E5" i="1"/>
  <c r="E14" i="1" l="1"/>
  <c r="D14" i="1"/>
  <c r="D12" i="1" s="1"/>
  <c r="E27" i="1"/>
  <c r="E24" i="1" s="1"/>
  <c r="J38" i="1"/>
  <c r="J36" i="1" s="1"/>
  <c r="J34" i="1" s="1"/>
  <c r="J44" i="1"/>
  <c r="J42" i="1" s="1"/>
  <c r="J52" i="1"/>
  <c r="J50" i="1" s="1"/>
  <c r="E12" i="1" l="1"/>
</calcChain>
</file>

<file path=xl/sharedStrings.xml><?xml version="1.0" encoding="utf-8"?>
<sst xmlns="http://schemas.openxmlformats.org/spreadsheetml/2006/main" count="61" uniqueCount="58">
  <si>
    <t>ESTADO DE CAMBIOS EN LA SITUACIÓN FINANCIERA</t>
  </si>
  <si>
    <t>Al 30 de Junio del 2015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</si>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</sst>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Protection="1">
      <protection locked="0"/>
    </xf>
    <xf numFmtId="43" fontId="6" fillId="3" borderId="0" xfId="1" applyFont="1" applyFill="1" applyBorder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6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2</xdr:col>
      <xdr:colOff>2352675</xdr:colOff>
      <xdr:row>61</xdr:row>
      <xdr:rowOff>117475</xdr:rowOff>
    </xdr:to>
    <xdr:sp macro="" textlink="">
      <xdr:nvSpPr>
        <xdr:cNvPr id="2" name="8 CuadroTexto"/>
        <xdr:cNvSpPr txBox="1"/>
      </xdr:nvSpPr>
      <xdr:spPr>
        <a:xfrm>
          <a:off x="1952625" y="10382250"/>
          <a:ext cx="2352675" cy="5937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General del SABES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Ing. Alejandro Carretero Carretero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190500</xdr:colOff>
      <xdr:row>61</xdr:row>
      <xdr:rowOff>95250</xdr:rowOff>
    </xdr:to>
    <xdr:sp macro="" textlink="">
      <xdr:nvSpPr>
        <xdr:cNvPr id="3" name="9 CuadroTexto"/>
        <xdr:cNvSpPr txBox="1"/>
      </xdr:nvSpPr>
      <xdr:spPr>
        <a:xfrm>
          <a:off x="7829550" y="10382250"/>
          <a:ext cx="3857625" cy="5715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 del SABES</a:t>
          </a: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Adriana Margarita Orozco Jiménez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5\ESTADOS%20FINANCIEROS%202015\6.%20JUNIO%202015\Nuevos%20formatos%20DGCG%20%20junio%2015\EstadosFrosy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5">
          <cell r="F5" t="str">
            <v>SISTEMA AVANZADO DE BACHILLERATO Y EDUCACION SUPERIOR EN EL ESTADO DE GUANAJUATO</v>
          </cell>
        </row>
      </sheetData>
      <sheetData sheetId="1">
        <row r="16">
          <cell r="D16">
            <v>240839734.38999999</v>
          </cell>
          <cell r="E16">
            <v>209038921.78</v>
          </cell>
          <cell r="I16">
            <v>86723030.680000007</v>
          </cell>
          <cell r="J16">
            <v>142755218.66</v>
          </cell>
        </row>
        <row r="17">
          <cell r="D17">
            <v>4563140.38</v>
          </cell>
          <cell r="E17">
            <v>6458856.1799999997</v>
          </cell>
          <cell r="I17">
            <v>0</v>
          </cell>
          <cell r="J17">
            <v>0</v>
          </cell>
        </row>
        <row r="18">
          <cell r="D18">
            <v>10116640.77</v>
          </cell>
          <cell r="E18">
            <v>1177026.28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3000</v>
          </cell>
          <cell r="J21">
            <v>3000</v>
          </cell>
        </row>
        <row r="22">
          <cell r="D22">
            <v>84305.01</v>
          </cell>
          <cell r="E22">
            <v>91305.01</v>
          </cell>
          <cell r="I22">
            <v>0</v>
          </cell>
          <cell r="J22">
            <v>0</v>
          </cell>
        </row>
        <row r="23">
          <cell r="I23">
            <v>1197373</v>
          </cell>
          <cell r="J23">
            <v>0</v>
          </cell>
        </row>
        <row r="29">
          <cell r="D29">
            <v>434453.71</v>
          </cell>
          <cell r="E29">
            <v>434453.71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605128472.32000005</v>
          </cell>
          <cell r="E31">
            <v>580502154.58000004</v>
          </cell>
          <cell r="I31">
            <v>0</v>
          </cell>
          <cell r="J31">
            <v>0</v>
          </cell>
        </row>
        <row r="32">
          <cell r="D32">
            <v>298026948.30000001</v>
          </cell>
          <cell r="E32">
            <v>299090423.37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-175160303.81</v>
          </cell>
          <cell r="E34">
            <v>-177474852.62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814401262.19000006</v>
          </cell>
          <cell r="J44">
            <v>758361059.91999996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68663137.950000003</v>
          </cell>
          <cell r="J50">
            <v>-16619431.41</v>
          </cell>
        </row>
        <row r="51">
          <cell r="I51">
            <v>13045587.25</v>
          </cell>
          <cell r="J51">
            <v>34818441.119999997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abSelected="1" view="pageBreakPreview" zoomScale="60" zoomScaleNormal="80" zoomScalePageLayoutView="80" workbookViewId="0">
      <selection activeCell="D56" sqref="D56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6.42578125" style="5" customWidth="1"/>
    <col min="8" max="8" width="28.5703125" style="12" customWidth="1"/>
    <col min="9" max="9" width="23.140625" style="5" customWidth="1"/>
    <col min="10" max="10" width="18.7109375" style="5" customWidth="1"/>
    <col min="11" max="11" width="12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1.25" customHeight="1" x14ac:dyDescent="0.2">
      <c r="A5" s="7"/>
      <c r="B5" s="8"/>
      <c r="C5" s="9"/>
      <c r="D5" s="8" t="s">
        <v>3</v>
      </c>
      <c r="E5" s="10" t="str">
        <f>+[1]EA!$F$5</f>
        <v>SISTEMA AVANZADO DE BACHILLERATO Y EDUCACION SUPERIOR EN EL ESTADO DE GUANAJUATO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4</v>
      </c>
      <c r="C9" s="21"/>
      <c r="D9" s="22" t="s">
        <v>5</v>
      </c>
      <c r="E9" s="22" t="s">
        <v>6</v>
      </c>
      <c r="F9" s="23"/>
      <c r="G9" s="21" t="s">
        <v>4</v>
      </c>
      <c r="H9" s="21"/>
      <c r="I9" s="22" t="s">
        <v>5</v>
      </c>
      <c r="J9" s="22" t="s">
        <v>6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7</v>
      </c>
      <c r="C12" s="35"/>
      <c r="D12" s="36">
        <f>D14+D24</f>
        <v>2966190.8699999927</v>
      </c>
      <c r="E12" s="36">
        <f>E14+E24</f>
        <v>67681293.650000006</v>
      </c>
      <c r="F12" s="33"/>
      <c r="G12" s="35" t="s">
        <v>8</v>
      </c>
      <c r="H12" s="35"/>
      <c r="I12" s="36">
        <f>I14+I25</f>
        <v>1197373</v>
      </c>
      <c r="J12" s="36">
        <f>J14+J25</f>
        <v>56032187.979999989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9</v>
      </c>
      <c r="C14" s="35"/>
      <c r="D14" s="36">
        <f>SUM(D16:D22)</f>
        <v>1902715.7999999998</v>
      </c>
      <c r="E14" s="36">
        <f>SUM(E16:E22)</f>
        <v>40740427.099999987</v>
      </c>
      <c r="F14" s="33"/>
      <c r="G14" s="35" t="s">
        <v>10</v>
      </c>
      <c r="H14" s="35"/>
      <c r="I14" s="36">
        <f>SUM(I16:I23)</f>
        <v>1197373</v>
      </c>
      <c r="J14" s="36">
        <f>SUM(J16:J23)</f>
        <v>56032187.979999989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11</v>
      </c>
      <c r="C16" s="41"/>
      <c r="D16" s="42">
        <v>0</v>
      </c>
      <c r="E16" s="42">
        <f>IF(D16&gt;0,0,[1]ESF!D16-[1]ESF!E16)</f>
        <v>31800812.609999985</v>
      </c>
      <c r="F16" s="33"/>
      <c r="G16" s="41" t="s">
        <v>12</v>
      </c>
      <c r="H16" s="41"/>
      <c r="I16" s="42">
        <f>IF([1]ESF!I16&gt;[1]ESF!J16,[1]ESF!I16-[1]ESF!J16,0)</f>
        <v>0</v>
      </c>
      <c r="J16" s="42">
        <f>IF(I16&gt;0,0,[1]ESF!J16-[1]ESF!I16)</f>
        <v>56032187.979999989</v>
      </c>
      <c r="K16" s="29"/>
    </row>
    <row r="17" spans="1:11" x14ac:dyDescent="0.2">
      <c r="A17" s="34"/>
      <c r="B17" s="41" t="s">
        <v>13</v>
      </c>
      <c r="C17" s="41"/>
      <c r="D17" s="42">
        <f>IF([1]ESF!D17&lt;[1]ESF!E17,[1]ESF!E17-[1]ESF!D17,0)</f>
        <v>1895715.7999999998</v>
      </c>
      <c r="E17" s="42">
        <f>IF(D17&gt;0,0,[1]ESF!D17-[1]ESF!E17)</f>
        <v>0</v>
      </c>
      <c r="F17" s="33"/>
      <c r="G17" s="41" t="s">
        <v>14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15</v>
      </c>
      <c r="C18" s="41"/>
      <c r="D18" s="42">
        <f>IF([1]ESF!D18&lt;[1]ESF!E18,[1]ESF!E18-[1]ESF!D18,0)</f>
        <v>0</v>
      </c>
      <c r="E18" s="42">
        <f>IF(D18&gt;0,0,[1]ESF!D18-[1]ESF!E18)</f>
        <v>8939614.4900000002</v>
      </c>
      <c r="F18" s="33"/>
      <c r="G18" s="41" t="s">
        <v>16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17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18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19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20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21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22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23</v>
      </c>
      <c r="C22" s="41"/>
      <c r="D22" s="42">
        <f>IF([1]ESF!D22&lt;[1]ESF!E22,[1]ESF!E22-[1]ESF!D22,0)</f>
        <v>7000</v>
      </c>
      <c r="E22" s="42">
        <f>IF(D22&gt;0,0,[1]ESF!D22-[1]ESF!E22)</f>
        <v>0</v>
      </c>
      <c r="F22" s="33"/>
      <c r="G22" s="41" t="s">
        <v>24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25</v>
      </c>
      <c r="H23" s="41"/>
      <c r="I23" s="42">
        <f>IF([1]ESF!I23&gt;[1]ESF!J23,[1]ESF!I23-[1]ESF!J23,0)</f>
        <v>1197373</v>
      </c>
      <c r="J23" s="42">
        <f>IF(I23&gt;0,0,[1]ESF!J23-[1]ESF!I23)</f>
        <v>0</v>
      </c>
      <c r="K23" s="29"/>
    </row>
    <row r="24" spans="1:11" x14ac:dyDescent="0.2">
      <c r="A24" s="37"/>
      <c r="B24" s="35" t="s">
        <v>26</v>
      </c>
      <c r="C24" s="35"/>
      <c r="D24" s="36">
        <f>SUM(D26:D34)</f>
        <v>1063475.0699999928</v>
      </c>
      <c r="E24" s="36">
        <f>SUM(E26:E34)</f>
        <v>26940866.550000012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27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28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29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30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31</v>
      </c>
      <c r="C28" s="41"/>
      <c r="D28" s="42">
        <f>IF([1]ESF!D31&lt;[1]ESF!E31,[1]ESF!E31-[1]ESF!D31,0)</f>
        <v>0</v>
      </c>
      <c r="E28" s="42">
        <f>IF(D28&gt;0,0,[1]ESF!D31-[1]ESF!E31)</f>
        <v>24626317.74000001</v>
      </c>
      <c r="F28" s="33"/>
      <c r="G28" s="41" t="s">
        <v>32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33</v>
      </c>
      <c r="C29" s="41"/>
      <c r="D29" s="42">
        <f>IF([1]ESF!D32&lt;[1]ESF!E32,[1]ESF!E32-[1]ESF!D32,0)</f>
        <v>1063475.0699999928</v>
      </c>
      <c r="E29" s="42">
        <f>IF(D29&gt;0,0,[1]ESF!D32-[1]ESF!E32)</f>
        <v>0</v>
      </c>
      <c r="F29" s="33"/>
      <c r="G29" s="41" t="s">
        <v>34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35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36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37</v>
      </c>
      <c r="C31" s="43"/>
      <c r="D31" s="42">
        <f>IF([1]ESF!D34&lt;[1]ESF!E34,[1]ESF!E34-[1]ESF!D34,0)</f>
        <v>0</v>
      </c>
      <c r="E31" s="42">
        <f>IF(D31&gt;0,0,[1]ESF!D34-[1]ESF!E34)</f>
        <v>2314548.8100000024</v>
      </c>
      <c r="F31" s="33"/>
      <c r="G31" s="43" t="s">
        <v>38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39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40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41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42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43</v>
      </c>
      <c r="H34" s="35"/>
      <c r="I34" s="36">
        <f>I36+I42+I50</f>
        <v>141322771.63000011</v>
      </c>
      <c r="J34" s="36">
        <f>J36+J42+J50</f>
        <v>21772853.869999997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44</v>
      </c>
      <c r="H36" s="35"/>
      <c r="I36" s="36">
        <f>SUM(I38:I40)</f>
        <v>56040202.2700001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45</v>
      </c>
      <c r="H38" s="41"/>
      <c r="I38" s="42">
        <f>IF([1]ESF!I44&gt;[1]ESF!J44,[1]ESF!I44-[1]ESF!J44,0)</f>
        <v>56040202.2700001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46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47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48</v>
      </c>
      <c r="H42" s="35"/>
      <c r="I42" s="36">
        <f>SUM(I44:I48)</f>
        <v>85282569.359999999</v>
      </c>
      <c r="J42" s="36">
        <f>SUM(J44:J48)</f>
        <v>21772853.869999997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49</v>
      </c>
      <c r="H44" s="41"/>
      <c r="I44" s="42">
        <f>IF([1]ESF!I50&gt;[1]ESF!J50,[1]ESF!I50-[1]ESF!J50,0)</f>
        <v>85282569.359999999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50</v>
      </c>
      <c r="H45" s="41"/>
      <c r="I45" s="42">
        <f>IF([1]ESF!I51&gt;[1]ESF!J51,[1]ESF!I51-[1]ESF!J51,0)</f>
        <v>0</v>
      </c>
      <c r="J45" s="42">
        <f>IF(I45&gt;0,0,[1]ESF!J51-[1]ESF!I51)</f>
        <v>21772853.869999997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51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52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53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54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55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56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34.5" customHeight="1" x14ac:dyDescent="0.2">
      <c r="A54" s="15"/>
      <c r="C54" s="52"/>
      <c r="D54" s="53"/>
      <c r="E54" s="54"/>
      <c r="F54" s="54"/>
      <c r="H54" s="55"/>
      <c r="I54" s="53"/>
      <c r="J54" s="54"/>
      <c r="K54" s="54"/>
    </row>
    <row r="55" spans="1:11" ht="15" customHeight="1" x14ac:dyDescent="0.2">
      <c r="B55" s="56" t="s">
        <v>57</v>
      </c>
      <c r="C55" s="56"/>
      <c r="D55" s="56"/>
      <c r="E55" s="56"/>
      <c r="F55" s="56"/>
      <c r="G55" s="56"/>
      <c r="H55" s="56"/>
      <c r="I55" s="56"/>
      <c r="J55" s="56"/>
    </row>
    <row r="56" spans="1:11" ht="9.75" customHeight="1" x14ac:dyDescent="0.2">
      <c r="B56" s="52"/>
      <c r="C56" s="53"/>
      <c r="D56" s="54"/>
      <c r="E56" s="54"/>
      <c r="G56" s="57"/>
      <c r="H56" s="58"/>
      <c r="I56" s="54"/>
      <c r="J56" s="54"/>
    </row>
    <row r="57" spans="1:11" ht="50.1" customHeight="1" x14ac:dyDescent="0.2">
      <c r="B57" s="52"/>
      <c r="C57" s="59"/>
      <c r="D57" s="60"/>
      <c r="E57" s="54"/>
      <c r="G57" s="61"/>
      <c r="H57" s="62"/>
      <c r="I57" s="54"/>
      <c r="J57" s="54"/>
    </row>
    <row r="58" spans="1:11" ht="14.1" customHeight="1" x14ac:dyDescent="0.2">
      <c r="B58" s="63"/>
      <c r="C58" s="64"/>
      <c r="D58" s="64"/>
      <c r="E58" s="54"/>
      <c r="F58" s="54"/>
      <c r="G58" s="65"/>
      <c r="H58" s="65"/>
      <c r="I58" s="39"/>
      <c r="J58" s="54"/>
    </row>
    <row r="59" spans="1:11" ht="14.1" customHeight="1" x14ac:dyDescent="0.2">
      <c r="B59" s="66"/>
      <c r="C59" s="67"/>
      <c r="D59" s="67"/>
      <c r="E59" s="68"/>
      <c r="F59" s="68"/>
      <c r="G59" s="69"/>
      <c r="H59" s="69"/>
      <c r="I59" s="39"/>
      <c r="J59" s="54"/>
    </row>
    <row r="60" spans="1:11" x14ac:dyDescent="0.2">
      <c r="A60" s="70"/>
      <c r="F60" s="33"/>
    </row>
  </sheetData>
  <sheetProtection formatCells="0" selectLockedCells="1"/>
  <mergeCells count="62">
    <mergeCell ref="G53:H53"/>
    <mergeCell ref="B55:J55"/>
    <mergeCell ref="C58:D58"/>
    <mergeCell ref="G58:H58"/>
    <mergeCell ref="C59:D59"/>
    <mergeCell ref="G59:H59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2017-07-12T22:52:00Z</dcterms:created>
  <dcterms:modified xsi:type="dcterms:W3CDTF">2017-07-12T22:52:12Z</dcterms:modified>
</cp:coreProperties>
</file>