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  <definedName name="_xlnm.Print_Area" localSheetId="0">EAI!$A$1:$H$49</definedName>
  </definedNames>
  <calcPr calcId="162913"/>
  <fileRecoveryPr autoRecover="0"/>
</workbook>
</file>

<file path=xl/calcChain.xml><?xml version="1.0" encoding="utf-8"?>
<calcChain xmlns="http://schemas.openxmlformats.org/spreadsheetml/2006/main">
  <c r="G21" i="4" l="1"/>
  <c r="F21" i="4"/>
  <c r="E21" i="4"/>
  <c r="D21" i="4"/>
  <c r="C21" i="4"/>
  <c r="H21" i="4" s="1"/>
  <c r="D48" i="4"/>
  <c r="H38" i="4"/>
  <c r="H37" i="4"/>
  <c r="H36" i="4"/>
  <c r="H33" i="4" s="1"/>
  <c r="H26" i="4" s="1"/>
  <c r="H35" i="4"/>
  <c r="H34" i="4"/>
  <c r="H32" i="4"/>
  <c r="H31" i="4"/>
  <c r="H30" i="4"/>
  <c r="G26" i="4"/>
  <c r="G48" i="4" s="1"/>
  <c r="F26" i="4"/>
  <c r="F48" i="4" s="1"/>
  <c r="E26" i="4"/>
  <c r="E48" i="4" s="1"/>
  <c r="D26" i="4"/>
  <c r="C26" i="4"/>
  <c r="C48" i="4" s="1"/>
  <c r="H18" i="4"/>
  <c r="H17" i="4"/>
  <c r="H13" i="4"/>
  <c r="H12" i="4"/>
  <c r="H11" i="4"/>
  <c r="H10" i="4"/>
  <c r="H48" i="4" l="1"/>
</calcChain>
</file>

<file path=xl/sharedStrings.xml><?xml version="1.0" encoding="utf-8"?>
<sst xmlns="http://schemas.openxmlformats.org/spreadsheetml/2006/main" count="139" uniqueCount="35">
  <si>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</si>
  <si>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</si>
  <si>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</si>
  <si>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</si>
  <si>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</si>
  <si>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</si>
  <si>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</si>
  <si>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</si>
  <si>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</si>
  <si>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</si>
  <si>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</si>
  <si>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</si>
  <si>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</si>
  <si>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</si>
  <si>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</si>
  <si>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</si>
  <si>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</si>
  <si>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</si>
  <si>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</si>
  <si>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</si>
  <si>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</si>
  <si>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</si>
  <si>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</si>
  <si>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</si>
  <si>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</si>
  <si>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</si>
  <si>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</si>
  <si>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</si>
  <si>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</si>
  <si>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</si>
  <si>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</si>
  <si>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</si>
  <si>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</si>
  <si>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 xml:space="preserve"> -   </t>
  </si>
  <si>
    <t>SISTEMA AVANZADO DE BACHILLERATO Y EDUCACIÓN SUPERIOR EN EL ESTADO DE GUANAJUATO
Estado Analítico de Ingresos
DEL 01 DE ENERO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</si>
</sst>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_-;\-* #,##0_-;_-* &quot;-&quot;??_-;_-@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4" fontId="3" fillId="0" borderId="12" xfId="8" applyNumberFormat="1" applyFont="1" applyFill="1" applyBorder="1" applyAlignment="1" applyProtection="1">
      <alignment horizontal="right" vertical="top"/>
      <protection locked="0"/>
    </xf>
    <xf numFmtId="4" fontId="3" fillId="0" borderId="14" xfId="8" applyNumberFormat="1" applyFont="1" applyFill="1" applyBorder="1" applyAlignment="1" applyProtection="1">
      <alignment horizontal="right" vertical="top"/>
      <protection locked="0"/>
    </xf>
    <xf numFmtId="4" fontId="8" fillId="0" borderId="14" xfId="8" applyNumberFormat="1" applyFont="1" applyFill="1" applyBorder="1" applyAlignment="1" applyProtection="1">
      <alignment horizontal="right" vertical="top"/>
      <protection locked="0"/>
    </xf>
    <xf numFmtId="4" fontId="9" fillId="0" borderId="14" xfId="8" applyNumberFormat="1" applyFont="1" applyFill="1" applyBorder="1" applyAlignment="1" applyProtection="1">
      <alignment horizontal="right" vertical="top"/>
      <protection locked="0"/>
    </xf>
    <xf numFmtId="43" fontId="8" fillId="0" borderId="14" xfId="8" applyNumberFormat="1" applyFont="1" applyFill="1" applyBorder="1" applyAlignment="1" applyProtection="1">
      <alignment horizontal="right" vertical="top"/>
      <protection locked="0"/>
    </xf>
    <xf numFmtId="43" fontId="9" fillId="0" borderId="14" xfId="8" applyNumberFormat="1" applyFont="1" applyFill="1" applyBorder="1" applyAlignment="1" applyProtection="1">
      <alignment horizontal="right" vertical="top"/>
      <protection locked="0"/>
    </xf>
    <xf numFmtId="166" fontId="10" fillId="3" borderId="12" xfId="18" applyNumberFormat="1" applyFont="1" applyFill="1" applyBorder="1" applyAlignment="1">
      <alignment horizontal="right" vertical="center" wrapText="1"/>
    </xf>
    <xf numFmtId="166" fontId="10" fillId="3" borderId="13" xfId="18" applyNumberFormat="1" applyFont="1" applyFill="1" applyBorder="1" applyAlignment="1">
      <alignment horizontal="right" vertical="center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4" xfId="8" quotePrefix="1" applyFont="1" applyFill="1" applyBorder="1" applyAlignment="1" applyProtection="1">
      <alignment horizontal="center"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8" fillId="0" borderId="9" xfId="8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zoomScaleNormal="100" workbookViewId="0">
      <selection activeCell="G16" sqref="G16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2" t="s">
        <v>34</v>
      </c>
      <c r="B1" s="43"/>
      <c r="C1" s="43"/>
      <c r="D1" s="43"/>
      <c r="E1" s="43"/>
      <c r="F1" s="43"/>
      <c r="G1" s="43"/>
      <c r="H1" s="44"/>
    </row>
    <row r="2" spans="1:8" s="3" customFormat="1" x14ac:dyDescent="0.2">
      <c r="A2" s="45" t="s">
        <v>22</v>
      </c>
      <c r="B2" s="46"/>
      <c r="C2" s="43" t="s">
        <v>30</v>
      </c>
      <c r="D2" s="43"/>
      <c r="E2" s="43"/>
      <c r="F2" s="43"/>
      <c r="G2" s="43"/>
      <c r="H2" s="51" t="s">
        <v>27</v>
      </c>
    </row>
    <row r="3" spans="1:8" s="1" customFormat="1" ht="24.95" customHeight="1" x14ac:dyDescent="0.2">
      <c r="A3" s="47"/>
      <c r="B3" s="48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2"/>
    </row>
    <row r="4" spans="1:8" s="1" customFormat="1" x14ac:dyDescent="0.2">
      <c r="A4" s="49"/>
      <c r="B4" s="50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59" t="s">
        <v>0</v>
      </c>
      <c r="C5" s="34" t="s">
        <v>33</v>
      </c>
      <c r="D5" s="34" t="s">
        <v>33</v>
      </c>
      <c r="E5" s="34" t="s">
        <v>33</v>
      </c>
      <c r="F5" s="34" t="s">
        <v>33</v>
      </c>
      <c r="G5" s="34" t="s">
        <v>33</v>
      </c>
      <c r="H5" s="34" t="s">
        <v>33</v>
      </c>
    </row>
    <row r="6" spans="1:8" x14ac:dyDescent="0.2">
      <c r="A6" s="59" t="s">
        <v>1</v>
      </c>
      <c r="C6" s="35" t="s">
        <v>33</v>
      </c>
      <c r="D6" s="35" t="s">
        <v>33</v>
      </c>
      <c r="E6" s="35" t="s">
        <v>33</v>
      </c>
      <c r="F6" s="35" t="s">
        <v>33</v>
      </c>
      <c r="G6" s="35" t="s">
        <v>33</v>
      </c>
      <c r="H6" s="35" t="s">
        <v>33</v>
      </c>
    </row>
    <row r="7" spans="1:8" x14ac:dyDescent="0.2">
      <c r="A7" s="59" t="s">
        <v>2</v>
      </c>
      <c r="C7" s="35" t="s">
        <v>33</v>
      </c>
      <c r="D7" s="35" t="s">
        <v>33</v>
      </c>
      <c r="E7" s="35" t="s">
        <v>33</v>
      </c>
      <c r="F7" s="35" t="s">
        <v>33</v>
      </c>
      <c r="G7" s="35" t="s">
        <v>33</v>
      </c>
      <c r="H7" s="35" t="s">
        <v>33</v>
      </c>
    </row>
    <row r="8" spans="1:8" x14ac:dyDescent="0.2">
      <c r="A8" s="59" t="s">
        <v>3</v>
      </c>
      <c r="C8" s="35" t="s">
        <v>33</v>
      </c>
      <c r="D8" s="35" t="s">
        <v>33</v>
      </c>
      <c r="E8" s="35" t="s">
        <v>33</v>
      </c>
      <c r="F8" s="35" t="s">
        <v>33</v>
      </c>
      <c r="G8" s="35" t="s">
        <v>33</v>
      </c>
      <c r="H8" s="35" t="s">
        <v>33</v>
      </c>
    </row>
    <row r="9" spans="1:8" x14ac:dyDescent="0.2">
      <c r="A9" s="59" t="s">
        <v>4</v>
      </c>
      <c r="C9" s="27">
        <v>76261932</v>
      </c>
      <c r="D9" s="27">
        <v>5500</v>
      </c>
      <c r="E9" s="27">
        <v>76267432</v>
      </c>
      <c r="F9" s="27">
        <v>39310302.530000001</v>
      </c>
      <c r="G9" s="27">
        <v>39310302.530000001</v>
      </c>
      <c r="H9" s="27">
        <v>0</v>
      </c>
    </row>
    <row r="10" spans="1:8" x14ac:dyDescent="0.2">
      <c r="A10" s="4">
        <v>51</v>
      </c>
      <c r="B10" s="5" t="s">
        <v>5</v>
      </c>
      <c r="C10" s="27">
        <v>76261932</v>
      </c>
      <c r="D10" s="27">
        <v>5500</v>
      </c>
      <c r="E10" s="27">
        <v>76267432</v>
      </c>
      <c r="F10" s="27">
        <v>39310302.530000001</v>
      </c>
      <c r="G10" s="27">
        <v>39310302.530000001</v>
      </c>
      <c r="H10" s="27">
        <f>+G10-C10</f>
        <v>-36951629.469999999</v>
      </c>
    </row>
    <row r="11" spans="1:8" x14ac:dyDescent="0.2">
      <c r="A11" s="4">
        <v>52</v>
      </c>
      <c r="B11" s="5" t="s">
        <v>6</v>
      </c>
      <c r="C11" s="27"/>
      <c r="D11" s="27"/>
      <c r="E11" s="27"/>
      <c r="F11" s="27"/>
      <c r="G11" s="27"/>
      <c r="H11" s="27">
        <f>+G11-C11</f>
        <v>0</v>
      </c>
    </row>
    <row r="12" spans="1:8" x14ac:dyDescent="0.2">
      <c r="A12" s="59" t="s">
        <v>7</v>
      </c>
      <c r="C12" s="27">
        <v>1000000</v>
      </c>
      <c r="D12" s="27">
        <v>84224881.010000005</v>
      </c>
      <c r="E12" s="27">
        <v>85224881.010000005</v>
      </c>
      <c r="F12" s="27">
        <v>260957.55</v>
      </c>
      <c r="G12" s="27">
        <v>260957.55</v>
      </c>
      <c r="H12" s="27">
        <f t="shared" ref="H12:H18" si="0">+G12-C12</f>
        <v>-739042.45</v>
      </c>
    </row>
    <row r="13" spans="1:8" x14ac:dyDescent="0.2">
      <c r="A13" s="4">
        <v>61</v>
      </c>
      <c r="B13" s="5" t="s">
        <v>5</v>
      </c>
      <c r="C13" s="27">
        <v>1000000</v>
      </c>
      <c r="D13" s="27"/>
      <c r="E13" s="27">
        <v>1000000</v>
      </c>
      <c r="F13" s="27">
        <v>260957.55</v>
      </c>
      <c r="G13" s="27">
        <v>260957.55</v>
      </c>
      <c r="H13" s="27">
        <f t="shared" si="0"/>
        <v>-739042.45</v>
      </c>
    </row>
    <row r="14" spans="1:8" x14ac:dyDescent="0.2">
      <c r="A14" s="4">
        <v>62</v>
      </c>
      <c r="B14" s="5" t="s">
        <v>6</v>
      </c>
      <c r="C14" s="27"/>
      <c r="D14" s="27"/>
      <c r="E14" s="27"/>
      <c r="F14" s="35"/>
      <c r="G14" s="35"/>
      <c r="H14" s="35" t="s">
        <v>33</v>
      </c>
    </row>
    <row r="15" spans="1:8" ht="33.75" x14ac:dyDescent="0.2">
      <c r="A15" s="4"/>
      <c r="B15" s="32" t="s">
        <v>32</v>
      </c>
      <c r="C15" s="39">
        <v>0</v>
      </c>
      <c r="D15" s="27">
        <v>84224881.010000005</v>
      </c>
      <c r="E15" s="27">
        <v>84224881.010000005</v>
      </c>
      <c r="F15" s="39">
        <v>0</v>
      </c>
      <c r="G15" s="39">
        <v>0</v>
      </c>
      <c r="H15" s="39">
        <v>0</v>
      </c>
    </row>
    <row r="16" spans="1:8" x14ac:dyDescent="0.2">
      <c r="A16" s="59" t="s">
        <v>8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</row>
    <row r="17" spans="1:8" x14ac:dyDescent="0.2">
      <c r="A17" s="59" t="s">
        <v>9</v>
      </c>
      <c r="C17" s="27"/>
      <c r="D17" s="27">
        <v>21070503.940000001</v>
      </c>
      <c r="E17" s="27">
        <v>21070503.940000001</v>
      </c>
      <c r="F17" s="27">
        <v>15576450.77</v>
      </c>
      <c r="G17" s="27">
        <v>15576450.77</v>
      </c>
      <c r="H17" s="27">
        <f t="shared" si="0"/>
        <v>15576450.77</v>
      </c>
    </row>
    <row r="18" spans="1:8" x14ac:dyDescent="0.2">
      <c r="A18" s="59" t="s">
        <v>11</v>
      </c>
      <c r="C18" s="27">
        <v>845227196.82000005</v>
      </c>
      <c r="D18" s="27">
        <v>36500288.530000001</v>
      </c>
      <c r="E18" s="27">
        <v>881727485.35000002</v>
      </c>
      <c r="F18" s="27">
        <v>272592936.19999999</v>
      </c>
      <c r="G18" s="27">
        <v>272592936.19999999</v>
      </c>
      <c r="H18" s="27">
        <f t="shared" si="0"/>
        <v>-572634260.62000012</v>
      </c>
    </row>
    <row r="19" spans="1:8" x14ac:dyDescent="0.2">
      <c r="A19" s="59" t="s">
        <v>10</v>
      </c>
      <c r="C19" s="27"/>
      <c r="D19" s="27"/>
      <c r="E19" s="27"/>
      <c r="F19" s="27"/>
      <c r="G19" s="27"/>
      <c r="H19" s="27"/>
    </row>
    <row r="20" spans="1:8" x14ac:dyDescent="0.2">
      <c r="A20" s="59"/>
      <c r="C20" s="18"/>
      <c r="D20" s="18"/>
      <c r="E20" s="18"/>
      <c r="F20" s="18"/>
      <c r="G20" s="18"/>
      <c r="H20" s="18"/>
    </row>
    <row r="21" spans="1:8" x14ac:dyDescent="0.2">
      <c r="A21" s="11"/>
      <c r="B21" s="12" t="s">
        <v>21</v>
      </c>
      <c r="C21" s="28">
        <f>SUM(C5:C20)-C10-C11-C13-C14-C15</f>
        <v>922489128.82000005</v>
      </c>
      <c r="D21" s="28">
        <f t="shared" ref="D21:G21" si="1">SUM(D5:D20)-D10-D11-D13-D14-D15</f>
        <v>141801173.48000002</v>
      </c>
      <c r="E21" s="28">
        <f t="shared" si="1"/>
        <v>1064290302.3</v>
      </c>
      <c r="F21" s="28">
        <f t="shared" si="1"/>
        <v>327740647.05000001</v>
      </c>
      <c r="G21" s="28">
        <f t="shared" si="1"/>
        <v>327740647.05000001</v>
      </c>
      <c r="H21" s="40">
        <f>IF(G21&gt;C21,G21-C21,0)</f>
        <v>0</v>
      </c>
    </row>
    <row r="22" spans="1:8" x14ac:dyDescent="0.2">
      <c r="A22" s="60"/>
      <c r="B22" s="14"/>
      <c r="C22" s="15"/>
      <c r="D22" s="15"/>
      <c r="E22" s="16"/>
      <c r="F22" s="13" t="s">
        <v>29</v>
      </c>
      <c r="G22" s="17"/>
      <c r="H22" s="41"/>
    </row>
    <row r="23" spans="1:8" x14ac:dyDescent="0.2">
      <c r="A23" s="53" t="s">
        <v>31</v>
      </c>
      <c r="B23" s="54"/>
      <c r="C23" s="43" t="s">
        <v>30</v>
      </c>
      <c r="D23" s="43"/>
      <c r="E23" s="43"/>
      <c r="F23" s="43"/>
      <c r="G23" s="43"/>
      <c r="H23" s="51" t="s">
        <v>27</v>
      </c>
    </row>
    <row r="24" spans="1:8" ht="22.5" x14ac:dyDescent="0.2">
      <c r="A24" s="55"/>
      <c r="B24" s="56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2"/>
    </row>
    <row r="25" spans="1:8" x14ac:dyDescent="0.2">
      <c r="A25" s="57"/>
      <c r="B25" s="58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61" t="s">
        <v>12</v>
      </c>
      <c r="B26" s="20"/>
      <c r="C26" s="29">
        <f>+C30+C33+C37+C38</f>
        <v>922489128.82000005</v>
      </c>
      <c r="D26" s="29">
        <f t="shared" ref="D26:H26" si="2">+D30+D33+D37+D38</f>
        <v>141801173.53</v>
      </c>
      <c r="E26" s="29">
        <f t="shared" si="2"/>
        <v>1064290302.35</v>
      </c>
      <c r="F26" s="29">
        <f t="shared" si="2"/>
        <v>327740647.04999995</v>
      </c>
      <c r="G26" s="29">
        <f t="shared" si="2"/>
        <v>327740647.04999995</v>
      </c>
      <c r="H26" s="29">
        <f t="shared" si="2"/>
        <v>-594748481.7700001</v>
      </c>
    </row>
    <row r="27" spans="1:8" x14ac:dyDescent="0.2">
      <c r="A27" s="21"/>
      <c r="B27" s="22" t="s">
        <v>0</v>
      </c>
      <c r="C27" s="36" t="s">
        <v>33</v>
      </c>
      <c r="D27" s="36" t="s">
        <v>33</v>
      </c>
      <c r="E27" s="36" t="s">
        <v>33</v>
      </c>
      <c r="F27" s="36" t="s">
        <v>33</v>
      </c>
      <c r="G27" s="36" t="s">
        <v>33</v>
      </c>
      <c r="H27" s="38">
        <v>0</v>
      </c>
    </row>
    <row r="28" spans="1:8" x14ac:dyDescent="0.2">
      <c r="A28" s="21"/>
      <c r="B28" s="22" t="s">
        <v>2</v>
      </c>
      <c r="C28" s="36" t="s">
        <v>33</v>
      </c>
      <c r="D28" s="36" t="s">
        <v>33</v>
      </c>
      <c r="E28" s="36" t="s">
        <v>33</v>
      </c>
      <c r="F28" s="36" t="s">
        <v>33</v>
      </c>
      <c r="G28" s="36" t="s">
        <v>33</v>
      </c>
      <c r="H28" s="38">
        <v>0</v>
      </c>
    </row>
    <row r="29" spans="1:8" x14ac:dyDescent="0.2">
      <c r="A29" s="21"/>
      <c r="B29" s="22" t="s">
        <v>3</v>
      </c>
      <c r="C29" s="36" t="s">
        <v>33</v>
      </c>
      <c r="D29" s="36" t="s">
        <v>33</v>
      </c>
      <c r="E29" s="36" t="s">
        <v>33</v>
      </c>
      <c r="F29" s="36" t="s">
        <v>33</v>
      </c>
      <c r="G29" s="36" t="s">
        <v>33</v>
      </c>
      <c r="H29" s="38">
        <v>0</v>
      </c>
    </row>
    <row r="30" spans="1:8" x14ac:dyDescent="0.2">
      <c r="A30" s="21"/>
      <c r="B30" s="22" t="s">
        <v>4</v>
      </c>
      <c r="C30" s="36">
        <v>76261932</v>
      </c>
      <c r="D30" s="36">
        <v>5500</v>
      </c>
      <c r="E30" s="36">
        <v>76267432</v>
      </c>
      <c r="F30" s="36">
        <v>39310302.530000001</v>
      </c>
      <c r="G30" s="36">
        <v>39310302.530000001</v>
      </c>
      <c r="H30" s="36">
        <f>+G30-C30</f>
        <v>-36951629.469999999</v>
      </c>
    </row>
    <row r="31" spans="1:8" x14ac:dyDescent="0.2">
      <c r="A31" s="21"/>
      <c r="B31" s="23" t="s">
        <v>5</v>
      </c>
      <c r="C31" s="36">
        <v>76261932</v>
      </c>
      <c r="D31" s="36">
        <v>5500</v>
      </c>
      <c r="E31" s="36">
        <v>76267432</v>
      </c>
      <c r="F31" s="36">
        <v>39310302.530000001</v>
      </c>
      <c r="G31" s="36">
        <v>39310302.530000001</v>
      </c>
      <c r="H31" s="36">
        <f t="shared" ref="H31:H38" si="3">+G31-C31</f>
        <v>-36951629.469999999</v>
      </c>
    </row>
    <row r="32" spans="1:8" x14ac:dyDescent="0.2">
      <c r="A32" s="21"/>
      <c r="B32" s="23" t="s">
        <v>6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f t="shared" si="3"/>
        <v>0</v>
      </c>
    </row>
    <row r="33" spans="1:8" x14ac:dyDescent="0.2">
      <c r="A33" s="21"/>
      <c r="B33" s="22" t="s">
        <v>7</v>
      </c>
      <c r="C33" s="36">
        <v>1000000</v>
      </c>
      <c r="D33" s="36">
        <v>84224881</v>
      </c>
      <c r="E33" s="36">
        <v>85224881</v>
      </c>
      <c r="F33" s="36">
        <v>260957.55</v>
      </c>
      <c r="G33" s="36">
        <v>260957.55</v>
      </c>
      <c r="H33" s="36">
        <f>+H34+H36</f>
        <v>-739042.45</v>
      </c>
    </row>
    <row r="34" spans="1:8" x14ac:dyDescent="0.2">
      <c r="A34" s="21"/>
      <c r="B34" s="23" t="s">
        <v>5</v>
      </c>
      <c r="C34" s="36">
        <v>1000000</v>
      </c>
      <c r="D34" s="38">
        <v>0</v>
      </c>
      <c r="E34" s="36">
        <v>1000000</v>
      </c>
      <c r="F34" s="36">
        <v>260957.55</v>
      </c>
      <c r="G34" s="36">
        <v>260957.55</v>
      </c>
      <c r="H34" s="36">
        <f t="shared" si="3"/>
        <v>-739042.45</v>
      </c>
    </row>
    <row r="35" spans="1:8" x14ac:dyDescent="0.2">
      <c r="A35" s="21"/>
      <c r="B35" s="23" t="s">
        <v>6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f t="shared" si="3"/>
        <v>0</v>
      </c>
    </row>
    <row r="36" spans="1:8" ht="33.75" x14ac:dyDescent="0.2">
      <c r="A36" s="21"/>
      <c r="B36" s="33" t="s">
        <v>32</v>
      </c>
      <c r="C36" s="38">
        <v>0</v>
      </c>
      <c r="D36" s="36">
        <v>84224881</v>
      </c>
      <c r="E36" s="38">
        <v>84224881</v>
      </c>
      <c r="F36" s="38">
        <v>0</v>
      </c>
      <c r="G36" s="38">
        <v>0</v>
      </c>
      <c r="H36" s="38">
        <f t="shared" si="3"/>
        <v>0</v>
      </c>
    </row>
    <row r="37" spans="1:8" x14ac:dyDescent="0.2">
      <c r="A37" s="21"/>
      <c r="B37" s="22" t="s">
        <v>9</v>
      </c>
      <c r="C37" s="36">
        <v>0</v>
      </c>
      <c r="D37" s="36">
        <v>21070504</v>
      </c>
      <c r="E37" s="36">
        <v>21070504</v>
      </c>
      <c r="F37" s="36">
        <v>15576450.77</v>
      </c>
      <c r="G37" s="36">
        <v>15576450.77</v>
      </c>
      <c r="H37" s="36">
        <f t="shared" si="3"/>
        <v>15576450.77</v>
      </c>
    </row>
    <row r="38" spans="1:8" x14ac:dyDescent="0.2">
      <c r="A38" s="21"/>
      <c r="B38" s="22" t="s">
        <v>11</v>
      </c>
      <c r="C38" s="36">
        <v>845227196.82000005</v>
      </c>
      <c r="D38" s="36">
        <v>36500288.530000001</v>
      </c>
      <c r="E38" s="36">
        <v>881727485.35000002</v>
      </c>
      <c r="F38" s="36">
        <v>272592936.19999999</v>
      </c>
      <c r="G38" s="36">
        <v>272592936.19999999</v>
      </c>
      <c r="H38" s="36">
        <f t="shared" si="3"/>
        <v>-572634260.62000012</v>
      </c>
    </row>
    <row r="39" spans="1:8" x14ac:dyDescent="0.2">
      <c r="A39" s="21"/>
      <c r="B39" s="22"/>
      <c r="C39" s="36"/>
      <c r="D39" s="36"/>
      <c r="E39" s="36"/>
      <c r="F39" s="36"/>
      <c r="G39" s="36"/>
      <c r="H39" s="36"/>
    </row>
    <row r="40" spans="1:8" x14ac:dyDescent="0.2">
      <c r="A40" s="61" t="s">
        <v>13</v>
      </c>
      <c r="B40" s="20"/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 t="s">
        <v>33</v>
      </c>
    </row>
    <row r="41" spans="1:8" x14ac:dyDescent="0.2">
      <c r="A41" s="21"/>
      <c r="B41" s="22" t="s">
        <v>1</v>
      </c>
      <c r="C41" s="38" t="s">
        <v>33</v>
      </c>
      <c r="D41" s="38" t="s">
        <v>33</v>
      </c>
      <c r="E41" s="38" t="s">
        <v>33</v>
      </c>
      <c r="F41" s="38" t="s">
        <v>33</v>
      </c>
      <c r="G41" s="38" t="s">
        <v>33</v>
      </c>
      <c r="H41" s="38" t="s">
        <v>33</v>
      </c>
    </row>
    <row r="42" spans="1:8" x14ac:dyDescent="0.2">
      <c r="A42" s="21"/>
      <c r="B42" s="22" t="s">
        <v>8</v>
      </c>
      <c r="C42" s="38" t="s">
        <v>33</v>
      </c>
      <c r="D42" s="38" t="s">
        <v>33</v>
      </c>
      <c r="E42" s="38" t="s">
        <v>33</v>
      </c>
      <c r="F42" s="38" t="s">
        <v>33</v>
      </c>
      <c r="G42" s="38" t="s">
        <v>33</v>
      </c>
      <c r="H42" s="38" t="s">
        <v>33</v>
      </c>
    </row>
    <row r="43" spans="1:8" x14ac:dyDescent="0.2">
      <c r="A43" s="21"/>
      <c r="B43" s="22" t="s">
        <v>11</v>
      </c>
      <c r="C43" s="38" t="s">
        <v>33</v>
      </c>
      <c r="D43" s="38" t="s">
        <v>33</v>
      </c>
      <c r="E43" s="38" t="s">
        <v>33</v>
      </c>
      <c r="F43" s="38" t="s">
        <v>33</v>
      </c>
      <c r="G43" s="38" t="s">
        <v>33</v>
      </c>
      <c r="H43" s="38" t="s">
        <v>33</v>
      </c>
    </row>
    <row r="44" spans="1:8" x14ac:dyDescent="0.2">
      <c r="A44" s="21"/>
      <c r="B44" s="22"/>
      <c r="C44" s="38" t="s">
        <v>33</v>
      </c>
      <c r="D44" s="38" t="s">
        <v>33</v>
      </c>
      <c r="E44" s="38" t="s">
        <v>33</v>
      </c>
      <c r="F44" s="38" t="s">
        <v>33</v>
      </c>
      <c r="G44" s="38" t="s">
        <v>33</v>
      </c>
      <c r="H44" s="38" t="s">
        <v>33</v>
      </c>
    </row>
    <row r="45" spans="1:8" x14ac:dyDescent="0.2">
      <c r="A45" s="62" t="s">
        <v>14</v>
      </c>
      <c r="B45" s="24"/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 t="s">
        <v>33</v>
      </c>
    </row>
    <row r="46" spans="1:8" x14ac:dyDescent="0.2">
      <c r="A46" s="19"/>
      <c r="B46" s="22" t="s">
        <v>10</v>
      </c>
      <c r="C46" s="39" t="s">
        <v>33</v>
      </c>
      <c r="D46" s="39" t="s">
        <v>33</v>
      </c>
      <c r="E46" s="39" t="s">
        <v>33</v>
      </c>
      <c r="F46" s="39" t="s">
        <v>33</v>
      </c>
      <c r="G46" s="39" t="s">
        <v>33</v>
      </c>
      <c r="H46" s="39" t="s">
        <v>33</v>
      </c>
    </row>
    <row r="47" spans="1:8" x14ac:dyDescent="0.2">
      <c r="A47" s="19"/>
      <c r="B47" s="22"/>
      <c r="C47" s="37"/>
      <c r="D47" s="37"/>
      <c r="E47" s="37"/>
      <c r="F47" s="37"/>
      <c r="G47" s="37"/>
      <c r="H47" s="37"/>
    </row>
    <row r="48" spans="1:8" x14ac:dyDescent="0.2">
      <c r="A48" s="25"/>
      <c r="B48" s="26" t="s">
        <v>21</v>
      </c>
      <c r="C48" s="28">
        <f>+C26+C40+C45</f>
        <v>922489128.82000005</v>
      </c>
      <c r="D48" s="28">
        <f t="shared" ref="D48:G48" si="4">+D26+D40+D45</f>
        <v>141801173.53</v>
      </c>
      <c r="E48" s="28">
        <f t="shared" si="4"/>
        <v>1064290302.35</v>
      </c>
      <c r="F48" s="28">
        <f t="shared" si="4"/>
        <v>327740647.04999995</v>
      </c>
      <c r="G48" s="28">
        <f t="shared" si="4"/>
        <v>327740647.04999995</v>
      </c>
      <c r="H48" s="40">
        <f>IF(G48&gt;C48,G48-C48,0)</f>
        <v>0</v>
      </c>
    </row>
    <row r="49" spans="1:8" x14ac:dyDescent="0.2">
      <c r="A49" s="11"/>
      <c r="B49" s="63"/>
      <c r="C49" s="64"/>
      <c r="D49" s="64"/>
      <c r="E49" s="64"/>
      <c r="F49" s="30" t="s">
        <v>29</v>
      </c>
      <c r="G49" s="31"/>
      <c r="H49" s="41"/>
    </row>
  </sheetData>
  <sheetProtection formatCells="0" formatColumns="0" formatRows="0" insertRows="0" autoFilter="0"/>
  <mergeCells count="9">
    <mergeCell ref="H48:H49"/>
    <mergeCell ref="H21:H22"/>
    <mergeCell ref="A1:H1"/>
    <mergeCell ref="C2:G2"/>
    <mergeCell ref="A2:B4"/>
    <mergeCell ref="H2:H3"/>
    <mergeCell ref="C23:G23"/>
    <mergeCell ref="H23:H24"/>
    <mergeCell ref="A23:B25"/>
  </mergeCells>
  <printOptions horizontalCentered="1"/>
  <pageMargins left="0.51181102362204722" right="0.31496062992125984" top="0.55118110236220474" bottom="0.35433070866141736" header="0.31496062992125984" footer="0.31496062992125984"/>
  <pageSetup paperSize="9" scale="87" orientation="landscape" r:id="rId1"/>
  <ignoredErrors>
    <ignoredError sqref="C4:H4 C25:G25" numberStoredAsText="1"/>
    <ignoredError sqref="C11:G11 C14:G14 D13 C19:G19 C1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2018-05-18T18:47:27Z</cp:lastPrinted>
  <dcterms:created xsi:type="dcterms:W3CDTF">2012-12-11T20:48:19Z</dcterms:created>
  <dcterms:modified xsi:type="dcterms:W3CDTF">2018-05-18T18:48:37Z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