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spaldo Monica López\2023\2023\ley conable\TERCER TRIMESTRE\"/>
    </mc:Choice>
  </mc:AlternateContent>
  <xr:revisionPtr revIDLastSave="0" documentId="13_ncr:1_{CDEC02AC-A1E8-45AA-94E2-DCF001A6C8F1}" xr6:coauthVersionLast="36" xr6:coauthVersionMax="47" xr10:uidLastSave="{00000000-0000-0000-0000-000000000000}"/>
  <bookViews>
    <workbookView xWindow="0" yWindow="0" windowWidth="28800" windowHeight="11925" tabRatio="885" activeTab="1" xr2:uid="{00000000-000D-0000-FFFF-FFFF00000000}"/>
  </bookViews>
  <sheets>
    <sheet name="COG" sheetId="6" r:id="rId1"/>
    <sheet name="CTG" sheetId="8" r:id="rId2"/>
  </sheets>
  <definedNames>
    <definedName name="_xlnm._FilterDatabase" localSheetId="0" hidden="1">COG!$A$4:$A$77</definedName>
    <definedName name="_xlnm.Print_Area" localSheetId="0">COG!$A$1:$G$79</definedName>
  </definedNames>
  <calcPr calcId="191028"/>
</workbook>
</file>

<file path=xl/calcChain.xml><?xml version="1.0" encoding="utf-8"?>
<calcChain xmlns="http://schemas.openxmlformats.org/spreadsheetml/2006/main">
  <c r="C16" i="8" l="1"/>
  <c r="E16" i="8"/>
  <c r="F16" i="8"/>
  <c r="B16" i="8"/>
  <c r="D8" i="8"/>
  <c r="G8" i="8" s="1"/>
  <c r="D10" i="8"/>
  <c r="G10" i="8" s="1"/>
  <c r="D12" i="8"/>
  <c r="G12" i="8" s="1"/>
  <c r="D14" i="8"/>
  <c r="G14" i="8" s="1"/>
  <c r="D6" i="8"/>
  <c r="G6" i="8" s="1"/>
  <c r="G16" i="8" s="1"/>
  <c r="G71" i="6"/>
  <c r="G73" i="6"/>
  <c r="G75" i="6"/>
  <c r="C69" i="6"/>
  <c r="E69" i="6"/>
  <c r="F69" i="6"/>
  <c r="B69" i="6"/>
  <c r="C65" i="6"/>
  <c r="E65" i="6"/>
  <c r="F65" i="6"/>
  <c r="B65" i="6"/>
  <c r="D64" i="6"/>
  <c r="G64" i="6" s="1"/>
  <c r="G60" i="6"/>
  <c r="G62" i="6"/>
  <c r="G58" i="6"/>
  <c r="C57" i="6"/>
  <c r="E57" i="6"/>
  <c r="F57" i="6"/>
  <c r="B57" i="6"/>
  <c r="C53" i="6"/>
  <c r="E53" i="6"/>
  <c r="F53" i="6"/>
  <c r="B53" i="6"/>
  <c r="G46" i="6"/>
  <c r="G48" i="6"/>
  <c r="G50" i="6"/>
  <c r="G52" i="6"/>
  <c r="C43" i="6"/>
  <c r="E43" i="6"/>
  <c r="F43" i="6"/>
  <c r="B43" i="6"/>
  <c r="G35" i="6"/>
  <c r="G37" i="6"/>
  <c r="G39" i="6"/>
  <c r="G41" i="6"/>
  <c r="G34" i="6"/>
  <c r="D35" i="6"/>
  <c r="D36" i="6"/>
  <c r="G36" i="6" s="1"/>
  <c r="D37" i="6"/>
  <c r="D38" i="6"/>
  <c r="G38" i="6" s="1"/>
  <c r="D39" i="6"/>
  <c r="D40" i="6"/>
  <c r="G40" i="6" s="1"/>
  <c r="D41" i="6"/>
  <c r="D42" i="6"/>
  <c r="G42" i="6" s="1"/>
  <c r="D44" i="6"/>
  <c r="D45" i="6"/>
  <c r="G45" i="6" s="1"/>
  <c r="D46" i="6"/>
  <c r="D47" i="6"/>
  <c r="G47" i="6" s="1"/>
  <c r="D48" i="6"/>
  <c r="D49" i="6"/>
  <c r="G49" i="6" s="1"/>
  <c r="D50" i="6"/>
  <c r="D51" i="6"/>
  <c r="G51" i="6" s="1"/>
  <c r="D52" i="6"/>
  <c r="D54" i="6"/>
  <c r="D55" i="6"/>
  <c r="G55" i="6" s="1"/>
  <c r="D56" i="6"/>
  <c r="G56" i="6" s="1"/>
  <c r="D58" i="6"/>
  <c r="D59" i="6"/>
  <c r="G59" i="6" s="1"/>
  <c r="D60" i="6"/>
  <c r="D61" i="6"/>
  <c r="G61" i="6" s="1"/>
  <c r="D62" i="6"/>
  <c r="D63" i="6"/>
  <c r="G63" i="6" s="1"/>
  <c r="D66" i="6"/>
  <c r="D67" i="6"/>
  <c r="G67" i="6" s="1"/>
  <c r="D68" i="6"/>
  <c r="G68" i="6" s="1"/>
  <c r="D70" i="6"/>
  <c r="G70" i="6" s="1"/>
  <c r="D71" i="6"/>
  <c r="D72" i="6"/>
  <c r="G72" i="6" s="1"/>
  <c r="D73" i="6"/>
  <c r="D74" i="6"/>
  <c r="G74" i="6" s="1"/>
  <c r="D75" i="6"/>
  <c r="D76" i="6"/>
  <c r="G76" i="6" s="1"/>
  <c r="D34" i="6"/>
  <c r="C33" i="6"/>
  <c r="E33" i="6"/>
  <c r="F33" i="6"/>
  <c r="B33" i="6"/>
  <c r="G25" i="6"/>
  <c r="G27" i="6"/>
  <c r="G29" i="6"/>
  <c r="G31" i="6"/>
  <c r="G24" i="6"/>
  <c r="D25" i="6"/>
  <c r="D26" i="6"/>
  <c r="G26" i="6" s="1"/>
  <c r="D27" i="6"/>
  <c r="D28" i="6"/>
  <c r="G28" i="6" s="1"/>
  <c r="D29" i="6"/>
  <c r="D30" i="6"/>
  <c r="G30" i="6" s="1"/>
  <c r="D31" i="6"/>
  <c r="D32" i="6"/>
  <c r="G32" i="6" s="1"/>
  <c r="D24" i="6"/>
  <c r="C23" i="6"/>
  <c r="E23" i="6"/>
  <c r="F23" i="6"/>
  <c r="B23" i="6"/>
  <c r="D22" i="6"/>
  <c r="G22" i="6"/>
  <c r="C13" i="6"/>
  <c r="E13" i="6"/>
  <c r="F13" i="6"/>
  <c r="B13" i="6"/>
  <c r="D21" i="6"/>
  <c r="G21" i="6" s="1"/>
  <c r="G7" i="6"/>
  <c r="G9" i="6"/>
  <c r="G11" i="6"/>
  <c r="G6" i="6"/>
  <c r="C5" i="6"/>
  <c r="E5" i="6"/>
  <c r="E77" i="6" s="1"/>
  <c r="F5" i="6"/>
  <c r="F77" i="6" s="1"/>
  <c r="B5" i="6"/>
  <c r="B77" i="6" s="1"/>
  <c r="D7" i="6"/>
  <c r="D8" i="6"/>
  <c r="G8" i="6" s="1"/>
  <c r="D9" i="6"/>
  <c r="D10" i="6"/>
  <c r="G10" i="6" s="1"/>
  <c r="D11" i="6"/>
  <c r="D12" i="6"/>
  <c r="G12" i="6" s="1"/>
  <c r="D6" i="6"/>
  <c r="G5" i="6" l="1"/>
  <c r="G23" i="6"/>
  <c r="G69" i="6"/>
  <c r="G33" i="6"/>
  <c r="D5" i="6"/>
  <c r="D53" i="6"/>
  <c r="G43" i="6"/>
  <c r="D23" i="6"/>
  <c r="D33" i="6"/>
  <c r="D69" i="6"/>
  <c r="D65" i="6"/>
  <c r="D57" i="6"/>
  <c r="D43" i="6"/>
  <c r="G44" i="6"/>
  <c r="G54" i="6"/>
  <c r="G53" i="6" s="1"/>
  <c r="C77" i="6"/>
  <c r="G66" i="6"/>
  <c r="G65" i="6" s="1"/>
  <c r="D16" i="8"/>
  <c r="G57" i="6"/>
  <c r="D20" i="6"/>
  <c r="G20" i="6" s="1"/>
  <c r="D19" i="6" l="1"/>
  <c r="G19" i="6" s="1"/>
  <c r="D18" i="6" l="1"/>
  <c r="G18" i="6" s="1"/>
  <c r="D17" i="6" l="1"/>
  <c r="G17" i="6" s="1"/>
  <c r="D16" i="6" l="1"/>
  <c r="G16" i="6" s="1"/>
  <c r="D15" i="6" l="1"/>
  <c r="G15" i="6" s="1"/>
  <c r="D14" i="6" l="1"/>
  <c r="G14" i="6" l="1"/>
  <c r="G13" i="6" s="1"/>
  <c r="G77" i="6" s="1"/>
  <c r="D13" i="6"/>
  <c r="D77" i="6" s="1"/>
</calcChain>
</file>

<file path=xl/sharedStrings.xml><?xml version="1.0" encoding="utf-8"?>
<sst xmlns="http://schemas.openxmlformats.org/spreadsheetml/2006/main" count="103" uniqueCount="89">
  <si>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</si>
  <si>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</si>
  <si>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</si>
  <si>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</si>
  <si>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</si>
  <si>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</si>
  <si>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</si>
  <si>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</si>
  <si>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</si>
  <si>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</si>
  <si>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</si>
  <si>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</si>
  <si>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</si>
  <si>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</si>
  <si>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</si>
  <si>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</si>
  <si>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</si>
  <si>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</si>
  <si>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</si>
  <si>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</si>
  <si>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</si>
  <si>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</si>
  <si>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</si>
  <si>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</si>
  <si>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</si>
  <si>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</si>
  <si>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</si>
  <si>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</si>
  <si>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</si>
  <si>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</si>
  <si>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</si>
  <si>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</si>
  <si>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</si>
  <si>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</si>
  <si>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</si>
  <si>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</si>
  <si>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</si>
  <si>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</si>
  <si>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</si>
  <si>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</si>
  <si>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</si>
  <si>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</si>
  <si>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</si>
  <si>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</si>
  <si>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</si>
  <si>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</si>
  <si>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</si>
  <si>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</si>
  <si>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</si>
  <si>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</si>
  <si>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</si>
  <si>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</si>
  <si>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</si>
  <si>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</si>
  <si>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</si>
  <si>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</si>
  <si>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</si>
  <si>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</si>
  <si>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</si>
  <si>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</si>
  <si>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</si>
  <si>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</si>
  <si>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</si>
  <si>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</si>
  <si>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</si>
  <si>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</si>
  <si>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</si>
  <si>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</si>
  <si>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</si>
  <si>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</si>
  <si>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</si>
  <si>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</si>
  <si>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</si>
  <si>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</si>
  <si>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</si>
  <si>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</si>
  <si>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</si>
  <si>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</si>
  <si>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Gasto Corriente</t>
  </si>
  <si>
    <t>Gasto de Capital</t>
  </si>
  <si>
    <t>Amortización de la Deuda y Disminución de Pasivos</t>
  </si>
  <si>
    <t>Inversiones Financieras y Otras Provisiones</t>
  </si>
  <si>
    <t>Participaciones y Aportaciones</t>
  </si>
  <si>
    <t>Materiales y Suministros</t>
  </si>
  <si>
    <t>Transferencias, Asignaciones, Subsidios y Otras Ayudas</t>
  </si>
  <si>
    <t>Bienes Muebles, Inmuebles e Intangibles</t>
  </si>
  <si>
    <t>SISTEMA AVANZADO DE BACHILLERATO Y EDUCACION SUPERIOR EN EL ESTADO DE GTO.
Estado Analítico del Ejercicio del Presupuesto de Egresos
Clasificación por Objeto del Gasto (Capítulo y Concepto)
Del 1 de Enero al 30 de Septiembre de 2023</t>
  </si>
  <si>
    <t>“Bajo protesta de decir verdad declaramos que los Estados Financieros y sus notas, son razonablemente correctos y son responsabilidad del emisor”</t>
  </si>
  <si>
    <t>SISTEMA AVANZADO DE BACHILLERATO Y EDUCACION SUPERIOR EN EL ESTADO DE GTO.
Estado Analítico del Ejercicio del Presupuesto de Egresos
Clasificación Económica (por Tipo de Gasto)
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</si>
</sst>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2">
    <xf numFmtId="0" fontId="0" fillId="0" borderId="0"/>
    <xf numFmtId="166" fontId="3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6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38">
    <xf numFmtId="0" fontId="0" fillId="0" borderId="0" xfId="0"/>
    <xf numFmtId="0" fontId="0" fillId="0" borderId="0" xfId="0" applyProtection="1">
      <protection locked="0"/>
    </xf>
    <xf numFmtId="4" fontId="8" fillId="2" borderId="6" xfId="9" applyNumberFormat="1" applyFont="1" applyFill="1" applyBorder="1" applyAlignment="1">
      <alignment horizontal="center" vertical="center" wrapText="1"/>
    </xf>
    <xf numFmtId="0" fontId="8" fillId="2" borderId="6" xfId="9" applyFont="1" applyFill="1" applyBorder="1" applyAlignment="1">
      <alignment horizontal="center" vertical="center" wrapText="1"/>
    </xf>
    <xf numFmtId="4" fontId="8" fillId="0" borderId="12" xfId="0" applyNumberFormat="1" applyFont="1" applyBorder="1" applyProtection="1">
      <protection locked="0"/>
    </xf>
    <xf numFmtId="0" fontId="4" fillId="0" borderId="11" xfId="0" applyFont="1" applyBorder="1" applyProtection="1">
      <protection locked="0"/>
    </xf>
    <xf numFmtId="0" fontId="4" fillId="0" borderId="13" xfId="0" applyFont="1" applyBorder="1" applyProtection="1">
      <protection locked="0"/>
    </xf>
    <xf numFmtId="0" fontId="4" fillId="0" borderId="12" xfId="0" applyFont="1" applyBorder="1" applyProtection="1">
      <protection locked="0"/>
    </xf>
    <xf numFmtId="0" fontId="8" fillId="2" borderId="3" xfId="9" applyFont="1" applyFill="1" applyBorder="1" applyAlignment="1">
      <alignment horizontal="center" vertical="center"/>
    </xf>
    <xf numFmtId="0" fontId="8" fillId="2" borderId="4" xfId="9" applyFont="1" applyFill="1" applyBorder="1" applyAlignment="1">
      <alignment horizontal="center" vertical="center"/>
    </xf>
    <xf numFmtId="0" fontId="8" fillId="2" borderId="5" xfId="9" applyFont="1" applyFill="1" applyBorder="1" applyAlignment="1">
      <alignment horizontal="center" vertical="center"/>
    </xf>
    <xf numFmtId="0" fontId="8" fillId="2" borderId="7" xfId="9" applyFont="1" applyFill="1" applyBorder="1" applyAlignment="1" applyProtection="1">
      <alignment horizontal="centerContinuous" vertical="center" wrapText="1"/>
      <protection locked="0"/>
    </xf>
    <xf numFmtId="0" fontId="8" fillId="2" borderId="8" xfId="9" applyFont="1" applyFill="1" applyBorder="1" applyAlignment="1" applyProtection="1">
      <alignment horizontal="centerContinuous" vertical="center" wrapText="1"/>
      <protection locked="0"/>
    </xf>
    <xf numFmtId="0" fontId="8" fillId="2" borderId="9" xfId="9" applyFont="1" applyFill="1" applyBorder="1" applyAlignment="1" applyProtection="1">
      <alignment horizontal="centerContinuous" vertical="center" wrapText="1"/>
      <protection locked="0"/>
    </xf>
    <xf numFmtId="0" fontId="8" fillId="0" borderId="1" xfId="0" applyFont="1" applyBorder="1" applyAlignment="1">
      <alignment horizontal="left"/>
    </xf>
    <xf numFmtId="4" fontId="8" fillId="0" borderId="13" xfId="0" applyNumberFormat="1" applyFont="1" applyBorder="1" applyProtection="1">
      <protection locked="0"/>
    </xf>
    <xf numFmtId="4" fontId="8" fillId="0" borderId="11" xfId="0" applyNumberFormat="1" applyFont="1" applyBorder="1" applyProtection="1">
      <protection locked="0"/>
    </xf>
    <xf numFmtId="4" fontId="4" fillId="0" borderId="12" xfId="0" applyNumberFormat="1" applyFont="1" applyFill="1" applyBorder="1" applyProtection="1">
      <protection locked="0"/>
    </xf>
    <xf numFmtId="0" fontId="0" fillId="0" borderId="0" xfId="0" applyProtection="1">
      <protection locked="0"/>
    </xf>
    <xf numFmtId="4" fontId="4" fillId="0" borderId="12" xfId="0" applyNumberFormat="1" applyFont="1" applyBorder="1" applyProtection="1">
      <protection locked="0"/>
    </xf>
    <xf numFmtId="0" fontId="0" fillId="0" borderId="0" xfId="0" applyProtection="1">
      <protection locked="0"/>
    </xf>
    <xf numFmtId="4" fontId="4" fillId="0" borderId="13" xfId="0" applyNumberFormat="1" applyFont="1" applyFill="1" applyBorder="1" applyProtection="1">
      <protection locked="0"/>
    </xf>
    <xf numFmtId="4" fontId="4" fillId="0" borderId="13" xfId="0" applyNumberFormat="1" applyFont="1" applyBorder="1" applyProtection="1">
      <protection locked="0"/>
    </xf>
    <xf numFmtId="0" fontId="9" fillId="2" borderId="2" xfId="0" applyFont="1" applyFill="1" applyBorder="1" applyAlignment="1" applyProtection="1">
      <alignment horizontal="center" wrapText="1"/>
      <protection locked="0"/>
    </xf>
    <xf numFmtId="0" fontId="9" fillId="2" borderId="10" xfId="0" applyFont="1" applyFill="1" applyBorder="1" applyAlignment="1" applyProtection="1">
      <alignment horizontal="center"/>
      <protection locked="0"/>
    </xf>
    <xf numFmtId="0" fontId="9" fillId="2" borderId="3" xfId="0" applyFont="1" applyFill="1" applyBorder="1" applyAlignment="1" applyProtection="1">
      <alignment horizontal="center"/>
      <protection locked="0"/>
    </xf>
    <xf numFmtId="4" fontId="8" fillId="2" borderId="11" xfId="9" applyNumberFormat="1" applyFont="1" applyFill="1" applyBorder="1" applyAlignment="1">
      <alignment horizontal="center" vertical="center" wrapText="1"/>
    </xf>
    <xf numFmtId="4" fontId="8" fillId="2" borderId="12" xfId="9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left"/>
    </xf>
    <xf numFmtId="0" fontId="4" fillId="0" borderId="1" xfId="0" applyFont="1" applyBorder="1" applyAlignment="1">
      <alignment horizontal="left" indent="2"/>
    </xf>
    <xf numFmtId="0" fontId="4" fillId="0" borderId="14" xfId="0" applyFont="1" applyBorder="1" applyAlignment="1">
      <alignment horizontal="left" indent="2"/>
    </xf>
    <xf numFmtId="0" fontId="8" fillId="0" borderId="14" xfId="0" applyFont="1" applyBorder="1" applyAlignment="1" applyProtection="1">
      <alignment horizontal="left" indent="2"/>
      <protection locked="0"/>
    </xf>
    <xf numFmtId="0" fontId="8" fillId="2" borderId="11" xfId="9" applyFont="1" applyFill="1" applyBorder="1" applyAlignment="1">
      <alignment horizontal="center" vertical="center"/>
    </xf>
    <xf numFmtId="0" fontId="8" fillId="2" borderId="13" xfId="9" applyFont="1" applyFill="1" applyBorder="1" applyAlignment="1">
      <alignment horizontal="center" vertical="center"/>
    </xf>
    <xf numFmtId="0" fontId="8" fillId="2" borderId="12" xfId="9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indent="1"/>
    </xf>
    <xf numFmtId="0" fontId="4" fillId="0" borderId="14" xfId="0" applyFont="1" applyBorder="1" applyAlignment="1">
      <alignment horizontal="left" indent="1"/>
    </xf>
    <xf numFmtId="0" fontId="8" fillId="0" borderId="14" xfId="0" applyFont="1" applyBorder="1" applyAlignment="1" applyProtection="1">
      <alignment horizontal="left" indent="1"/>
      <protection locked="0"/>
    </xf>
  </cellXfs>
  <cellStyles count="32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17" xr:uid="{00000000-0005-0000-0000-000002000000}"/>
    <cellStyle name="Millares 2 2 3" xfId="25" xr:uid="{00000000-0005-0000-0000-000002000000}"/>
    <cellStyle name="Millares 2 3" xfId="4" xr:uid="{00000000-0005-0000-0000-000003000000}"/>
    <cellStyle name="Millares 2 3 2" xfId="18" xr:uid="{00000000-0005-0000-0000-000003000000}"/>
    <cellStyle name="Millares 2 3 3" xfId="26" xr:uid="{00000000-0005-0000-0000-000003000000}"/>
    <cellStyle name="Millares 2 4" xfId="16" xr:uid="{00000000-0005-0000-0000-000001000000}"/>
    <cellStyle name="Millares 2 5" xfId="24" xr:uid="{00000000-0005-0000-0000-000001000000}"/>
    <cellStyle name="Millares 3" xfId="5" xr:uid="{00000000-0005-0000-0000-000004000000}"/>
    <cellStyle name="Millares 3 2" xfId="19" xr:uid="{00000000-0005-0000-0000-000004000000}"/>
    <cellStyle name="Millares 3 3" xfId="27" xr:uid="{00000000-0005-0000-0000-000004000000}"/>
    <cellStyle name="Moneda 2" xfId="6" xr:uid="{00000000-0005-0000-0000-000005000000}"/>
    <cellStyle name="Moneda 2 2" xfId="20" xr:uid="{00000000-0005-0000-0000-000005000000}"/>
    <cellStyle name="Moneda 2 3" xfId="28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21" xr:uid="{00000000-0005-0000-0000-000007000000}"/>
    <cellStyle name="Normal 2 4" xfId="29" xr:uid="{00000000-0005-0000-0000-000007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6 2 2" xfId="23" xr:uid="{00000000-0005-0000-0000-00000F000000}"/>
    <cellStyle name="Normal 6 2 3" xfId="31" xr:uid="{00000000-0005-0000-0000-00000F000000}"/>
    <cellStyle name="Normal 6 3" xfId="22" xr:uid="{00000000-0005-0000-0000-00000E000000}"/>
    <cellStyle name="Normal 6 4" xfId="30" xr:uid="{00000000-0005-0000-0000-00000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9"/>
  <sheetViews>
    <sheetView showGridLines="0" topLeftCell="A52" workbookViewId="0">
      <selection activeCell="G77" sqref="A5:G77"/>
    </sheetView>
  </sheetViews>
  <sheetFormatPr baseColWidth="10" defaultColWidth="12" defaultRowHeight="11.25" x14ac:dyDescent="0.2"/>
  <cols>
    <col min="1" max="1" width="62.83203125" style="1" customWidth="1"/>
    <col min="2" max="2" width="18.33203125" style="1" customWidth="1"/>
    <col min="3" max="3" width="19.83203125" style="1" customWidth="1"/>
    <col min="4" max="7" width="18.33203125" style="1" customWidth="1"/>
    <col min="8" max="16384" width="12" style="1"/>
  </cols>
  <sheetData>
    <row r="1" spans="1:7" ht="45" customHeight="1" x14ac:dyDescent="0.2">
      <c r="A1" s="23" t="s">
        <v>86</v>
      </c>
      <c r="B1" s="24"/>
      <c r="C1" s="24"/>
      <c r="D1" s="24"/>
      <c r="E1" s="24"/>
      <c r="F1" s="24"/>
      <c r="G1" s="25"/>
    </row>
    <row r="2" spans="1:7" x14ac:dyDescent="0.2">
      <c r="A2" s="8"/>
      <c r="B2" s="11" t="s">
        <v>0</v>
      </c>
      <c r="C2" s="12"/>
      <c r="D2" s="12"/>
      <c r="E2" s="12"/>
      <c r="F2" s="13"/>
      <c r="G2" s="26" t="s">
        <v>7</v>
      </c>
    </row>
    <row r="3" spans="1:7" ht="24.95" customHeight="1" x14ac:dyDescent="0.2">
      <c r="A3" s="9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7"/>
    </row>
    <row r="4" spans="1:7" x14ac:dyDescent="0.2">
      <c r="A4" s="10"/>
      <c r="B4" s="3">
        <v>1</v>
      </c>
      <c r="C4" s="3">
        <v>2</v>
      </c>
      <c r="D4" s="3" t="s">
        <v>8</v>
      </c>
      <c r="E4" s="3">
        <v>4</v>
      </c>
      <c r="F4" s="3">
        <v>5</v>
      </c>
      <c r="G4" s="3" t="s">
        <v>9</v>
      </c>
    </row>
    <row r="5" spans="1:7" x14ac:dyDescent="0.2">
      <c r="A5" s="28" t="s">
        <v>10</v>
      </c>
      <c r="B5" s="16">
        <f>SUM(B6:B12)</f>
        <v>855618482.81999993</v>
      </c>
      <c r="C5" s="16">
        <f t="shared" ref="C5:G5" si="0">SUM(C6:C12)</f>
        <v>19885729.770000003</v>
      </c>
      <c r="D5" s="16">
        <f t="shared" si="0"/>
        <v>875504212.58999991</v>
      </c>
      <c r="E5" s="16">
        <f t="shared" si="0"/>
        <v>563825641.01999998</v>
      </c>
      <c r="F5" s="16">
        <f t="shared" si="0"/>
        <v>563827907.61000001</v>
      </c>
      <c r="G5" s="16">
        <f t="shared" si="0"/>
        <v>311678571.56999993</v>
      </c>
    </row>
    <row r="6" spans="1:7" x14ac:dyDescent="0.2">
      <c r="A6" s="29" t="s">
        <v>11</v>
      </c>
      <c r="B6" s="21">
        <v>542574702</v>
      </c>
      <c r="C6" s="21">
        <v>14616975.220000001</v>
      </c>
      <c r="D6" s="22">
        <f>+B6+C6</f>
        <v>557191677.22000003</v>
      </c>
      <c r="E6" s="21">
        <v>401465308.66000003</v>
      </c>
      <c r="F6" s="21">
        <v>401466029.80000001</v>
      </c>
      <c r="G6" s="22">
        <f>D6-E6</f>
        <v>155726368.56</v>
      </c>
    </row>
    <row r="7" spans="1:7" x14ac:dyDescent="0.2">
      <c r="A7" s="29" t="s">
        <v>12</v>
      </c>
      <c r="B7" s="21">
        <v>360000</v>
      </c>
      <c r="C7" s="21">
        <v>0</v>
      </c>
      <c r="D7" s="22">
        <f t="shared" ref="D7:D70" si="1">+B7+C7</f>
        <v>360000</v>
      </c>
      <c r="E7" s="21">
        <v>0</v>
      </c>
      <c r="F7" s="21">
        <v>0</v>
      </c>
      <c r="G7" s="22">
        <f t="shared" ref="G7:G12" si="2">D7-E7</f>
        <v>360000</v>
      </c>
    </row>
    <row r="8" spans="1:7" x14ac:dyDescent="0.2">
      <c r="A8" s="29" t="s">
        <v>13</v>
      </c>
      <c r="B8" s="21">
        <v>70003208.769999996</v>
      </c>
      <c r="C8" s="21">
        <v>6064975.9000000004</v>
      </c>
      <c r="D8" s="22">
        <f t="shared" si="1"/>
        <v>76068184.670000002</v>
      </c>
      <c r="E8" s="21">
        <v>6883004.6500000004</v>
      </c>
      <c r="F8" s="21">
        <v>6883004.6500000004</v>
      </c>
      <c r="G8" s="22">
        <f t="shared" si="2"/>
        <v>69185180.019999996</v>
      </c>
    </row>
    <row r="9" spans="1:7" x14ac:dyDescent="0.2">
      <c r="A9" s="29" t="s">
        <v>14</v>
      </c>
      <c r="B9" s="21">
        <v>132163359.52</v>
      </c>
      <c r="C9" s="21">
        <v>6776980.2800000003</v>
      </c>
      <c r="D9" s="22">
        <f t="shared" si="1"/>
        <v>138940339.79999998</v>
      </c>
      <c r="E9" s="21">
        <v>96037419.439999998</v>
      </c>
      <c r="F9" s="21">
        <v>96038964.890000001</v>
      </c>
      <c r="G9" s="22">
        <f t="shared" si="2"/>
        <v>42902920.359999985</v>
      </c>
    </row>
    <row r="10" spans="1:7" x14ac:dyDescent="0.2">
      <c r="A10" s="29" t="s">
        <v>15</v>
      </c>
      <c r="B10" s="21">
        <v>85381967.620000005</v>
      </c>
      <c r="C10" s="21">
        <v>15576430.02</v>
      </c>
      <c r="D10" s="22">
        <f t="shared" si="1"/>
        <v>100958397.64</v>
      </c>
      <c r="E10" s="21">
        <v>59439908.270000003</v>
      </c>
      <c r="F10" s="21">
        <v>59439908.270000003</v>
      </c>
      <c r="G10" s="22">
        <f t="shared" si="2"/>
        <v>41518489.369999997</v>
      </c>
    </row>
    <row r="11" spans="1:7" x14ac:dyDescent="0.2">
      <c r="A11" s="29" t="s">
        <v>16</v>
      </c>
      <c r="B11" s="21">
        <v>23149631.649999999</v>
      </c>
      <c r="C11" s="21">
        <v>-23149631.649999999</v>
      </c>
      <c r="D11" s="22">
        <f t="shared" si="1"/>
        <v>0</v>
      </c>
      <c r="E11" s="21">
        <v>0</v>
      </c>
      <c r="F11" s="21">
        <v>0</v>
      </c>
      <c r="G11" s="22">
        <f t="shared" si="2"/>
        <v>0</v>
      </c>
    </row>
    <row r="12" spans="1:7" x14ac:dyDescent="0.2">
      <c r="A12" s="29" t="s">
        <v>17</v>
      </c>
      <c r="B12" s="21">
        <v>1985613.26</v>
      </c>
      <c r="C12" s="21">
        <v>0</v>
      </c>
      <c r="D12" s="22">
        <f t="shared" si="1"/>
        <v>1985613.26</v>
      </c>
      <c r="E12" s="21">
        <v>0</v>
      </c>
      <c r="F12" s="21">
        <v>0</v>
      </c>
      <c r="G12" s="22">
        <f t="shared" si="2"/>
        <v>1985613.26</v>
      </c>
    </row>
    <row r="13" spans="1:7" x14ac:dyDescent="0.2">
      <c r="A13" s="14" t="s">
        <v>83</v>
      </c>
      <c r="B13" s="15">
        <f>SUM(B14:B22)</f>
        <v>28643535.700000003</v>
      </c>
      <c r="C13" s="15">
        <f t="shared" ref="C13:F13" si="3">SUM(C14:C22)</f>
        <v>1501667.95</v>
      </c>
      <c r="D13" s="15">
        <f t="shared" si="3"/>
        <v>30145203.650000006</v>
      </c>
      <c r="E13" s="15">
        <f t="shared" si="3"/>
        <v>6688045.6699999999</v>
      </c>
      <c r="F13" s="15">
        <f t="shared" si="3"/>
        <v>6645259.0700000003</v>
      </c>
      <c r="G13" s="15">
        <f>SUM(G14:G22)</f>
        <v>23457157.98</v>
      </c>
    </row>
    <row r="14" spans="1:7" x14ac:dyDescent="0.2">
      <c r="A14" s="29" t="s">
        <v>18</v>
      </c>
      <c r="B14" s="21">
        <v>4125432.39</v>
      </c>
      <c r="C14" s="21">
        <v>1132835.68</v>
      </c>
      <c r="D14" s="22">
        <f t="shared" si="1"/>
        <v>5258268.07</v>
      </c>
      <c r="E14" s="21">
        <v>856786.51</v>
      </c>
      <c r="F14" s="21">
        <v>856786.51</v>
      </c>
      <c r="G14" s="22">
        <f>D14-E14</f>
        <v>4401481.5600000005</v>
      </c>
    </row>
    <row r="15" spans="1:7" x14ac:dyDescent="0.2">
      <c r="A15" s="29" t="s">
        <v>19</v>
      </c>
      <c r="B15" s="21">
        <v>8528306.3399999999</v>
      </c>
      <c r="C15" s="21">
        <v>-872699.34</v>
      </c>
      <c r="D15" s="22">
        <f t="shared" si="1"/>
        <v>7655607</v>
      </c>
      <c r="E15" s="21">
        <v>1305154.1399999999</v>
      </c>
      <c r="F15" s="21">
        <v>1305154.1399999999</v>
      </c>
      <c r="G15" s="22">
        <f t="shared" ref="G15:G22" si="4">D15-E15</f>
        <v>6350452.8600000003</v>
      </c>
    </row>
    <row r="16" spans="1:7" x14ac:dyDescent="0.2">
      <c r="A16" s="29" t="s">
        <v>20</v>
      </c>
      <c r="B16" s="21">
        <v>267350</v>
      </c>
      <c r="C16" s="21">
        <v>65000</v>
      </c>
      <c r="D16" s="22">
        <f t="shared" si="1"/>
        <v>332350</v>
      </c>
      <c r="E16" s="21">
        <v>125266.85</v>
      </c>
      <c r="F16" s="21">
        <v>125266.85</v>
      </c>
      <c r="G16" s="22">
        <f t="shared" si="4"/>
        <v>207083.15</v>
      </c>
    </row>
    <row r="17" spans="1:7" x14ac:dyDescent="0.2">
      <c r="A17" s="29" t="s">
        <v>21</v>
      </c>
      <c r="B17" s="21">
        <v>2685391</v>
      </c>
      <c r="C17" s="21">
        <v>49265.16</v>
      </c>
      <c r="D17" s="22">
        <f t="shared" si="1"/>
        <v>2734656.16</v>
      </c>
      <c r="E17" s="21">
        <v>490729.75</v>
      </c>
      <c r="F17" s="21">
        <v>490729.75</v>
      </c>
      <c r="G17" s="22">
        <f t="shared" si="4"/>
        <v>2243926.41</v>
      </c>
    </row>
    <row r="18" spans="1:7" x14ac:dyDescent="0.2">
      <c r="A18" s="29" t="s">
        <v>22</v>
      </c>
      <c r="B18" s="21">
        <v>1521054.2</v>
      </c>
      <c r="C18" s="21">
        <v>619476.49</v>
      </c>
      <c r="D18" s="22">
        <f t="shared" si="1"/>
        <v>2140530.69</v>
      </c>
      <c r="E18" s="21">
        <v>757660.07</v>
      </c>
      <c r="F18" s="21">
        <v>757660.07</v>
      </c>
      <c r="G18" s="22">
        <f t="shared" si="4"/>
        <v>1382870.62</v>
      </c>
    </row>
    <row r="19" spans="1:7" x14ac:dyDescent="0.2">
      <c r="A19" s="29" t="s">
        <v>23</v>
      </c>
      <c r="B19" s="21">
        <v>4537832.74</v>
      </c>
      <c r="C19" s="21">
        <v>0</v>
      </c>
      <c r="D19" s="22">
        <f t="shared" si="1"/>
        <v>4537832.74</v>
      </c>
      <c r="E19" s="21">
        <v>2056735.84</v>
      </c>
      <c r="F19" s="21">
        <v>2056735.84</v>
      </c>
      <c r="G19" s="22">
        <f t="shared" si="4"/>
        <v>2481096.9000000004</v>
      </c>
    </row>
    <row r="20" spans="1:7" x14ac:dyDescent="0.2">
      <c r="A20" s="29" t="s">
        <v>24</v>
      </c>
      <c r="B20" s="21">
        <v>3789487.66</v>
      </c>
      <c r="C20" s="21">
        <v>-10686.02</v>
      </c>
      <c r="D20" s="22">
        <f t="shared" si="1"/>
        <v>3778801.64</v>
      </c>
      <c r="E20" s="21">
        <v>994357.51</v>
      </c>
      <c r="F20" s="21">
        <v>977554.91</v>
      </c>
      <c r="G20" s="22">
        <f t="shared" si="4"/>
        <v>2784444.13</v>
      </c>
    </row>
    <row r="21" spans="1:7" x14ac:dyDescent="0.2">
      <c r="A21" s="29" t="s">
        <v>25</v>
      </c>
      <c r="B21" s="21">
        <v>0</v>
      </c>
      <c r="C21" s="21">
        <v>0</v>
      </c>
      <c r="D21" s="22">
        <f t="shared" si="1"/>
        <v>0</v>
      </c>
      <c r="E21" s="21">
        <v>0</v>
      </c>
      <c r="F21" s="21">
        <v>0</v>
      </c>
      <c r="G21" s="22">
        <f t="shared" si="4"/>
        <v>0</v>
      </c>
    </row>
    <row r="22" spans="1:7" x14ac:dyDescent="0.2">
      <c r="A22" s="29" t="s">
        <v>26</v>
      </c>
      <c r="B22" s="21">
        <v>3188681.37</v>
      </c>
      <c r="C22" s="21">
        <v>518475.98</v>
      </c>
      <c r="D22" s="22">
        <f t="shared" si="1"/>
        <v>3707157.35</v>
      </c>
      <c r="E22" s="21">
        <v>101355</v>
      </c>
      <c r="F22" s="21">
        <v>75371</v>
      </c>
      <c r="G22" s="22">
        <f t="shared" si="4"/>
        <v>3605802.35</v>
      </c>
    </row>
    <row r="23" spans="1:7" x14ac:dyDescent="0.2">
      <c r="A23" s="14" t="s">
        <v>27</v>
      </c>
      <c r="B23" s="15">
        <f>SUM(B24:B32)</f>
        <v>124305327.27999997</v>
      </c>
      <c r="C23" s="15">
        <f t="shared" ref="C23:G23" si="5">SUM(C24:C32)</f>
        <v>41738849.670000002</v>
      </c>
      <c r="D23" s="15">
        <f t="shared" si="5"/>
        <v>166044176.95000002</v>
      </c>
      <c r="E23" s="15">
        <f t="shared" si="5"/>
        <v>62364990.770000003</v>
      </c>
      <c r="F23" s="15">
        <f t="shared" si="5"/>
        <v>61734495.780000001</v>
      </c>
      <c r="G23" s="15">
        <f t="shared" si="5"/>
        <v>103679186.18000001</v>
      </c>
    </row>
    <row r="24" spans="1:7" x14ac:dyDescent="0.2">
      <c r="A24" s="29" t="s">
        <v>28</v>
      </c>
      <c r="B24" s="21">
        <v>10322489.84</v>
      </c>
      <c r="C24" s="21">
        <v>-1220546.28</v>
      </c>
      <c r="D24" s="22">
        <f t="shared" si="1"/>
        <v>9101943.5600000005</v>
      </c>
      <c r="E24" s="21">
        <v>4617334.87</v>
      </c>
      <c r="F24" s="21">
        <v>4495655.67</v>
      </c>
      <c r="G24" s="22">
        <f>D24-E24</f>
        <v>4484608.6900000004</v>
      </c>
    </row>
    <row r="25" spans="1:7" x14ac:dyDescent="0.2">
      <c r="A25" s="29" t="s">
        <v>29</v>
      </c>
      <c r="B25" s="21">
        <v>13234685.73</v>
      </c>
      <c r="C25" s="21">
        <v>5958886.0800000001</v>
      </c>
      <c r="D25" s="22">
        <f t="shared" si="1"/>
        <v>19193571.810000002</v>
      </c>
      <c r="E25" s="21">
        <v>4987832.1100000003</v>
      </c>
      <c r="F25" s="21">
        <v>4959832.1100000003</v>
      </c>
      <c r="G25" s="22">
        <f t="shared" ref="G25:G52" si="6">D25-E25</f>
        <v>14205739.700000003</v>
      </c>
    </row>
    <row r="26" spans="1:7" x14ac:dyDescent="0.2">
      <c r="A26" s="29" t="s">
        <v>30</v>
      </c>
      <c r="B26" s="21">
        <v>40150879.5</v>
      </c>
      <c r="C26" s="21">
        <v>377436.82</v>
      </c>
      <c r="D26" s="22">
        <f t="shared" si="1"/>
        <v>40528316.32</v>
      </c>
      <c r="E26" s="21">
        <v>11129490.42</v>
      </c>
      <c r="F26" s="21">
        <v>10809113.4</v>
      </c>
      <c r="G26" s="22">
        <f t="shared" si="6"/>
        <v>29398825.899999999</v>
      </c>
    </row>
    <row r="27" spans="1:7" x14ac:dyDescent="0.2">
      <c r="A27" s="29" t="s">
        <v>31</v>
      </c>
      <c r="B27" s="21">
        <v>6088130.8099999996</v>
      </c>
      <c r="C27" s="21">
        <v>110600</v>
      </c>
      <c r="D27" s="22">
        <f t="shared" si="1"/>
        <v>6198730.8099999996</v>
      </c>
      <c r="E27" s="21">
        <v>2299245.14</v>
      </c>
      <c r="F27" s="21">
        <v>2299245.14</v>
      </c>
      <c r="G27" s="22">
        <f t="shared" si="6"/>
        <v>3899485.6699999995</v>
      </c>
    </row>
    <row r="28" spans="1:7" x14ac:dyDescent="0.2">
      <c r="A28" s="29" t="s">
        <v>32</v>
      </c>
      <c r="B28" s="21">
        <v>22564531.600000001</v>
      </c>
      <c r="C28" s="21">
        <v>30455497.91</v>
      </c>
      <c r="D28" s="22">
        <f t="shared" si="1"/>
        <v>53020029.510000005</v>
      </c>
      <c r="E28" s="21">
        <v>21817322.66</v>
      </c>
      <c r="F28" s="21">
        <v>21653140.640000001</v>
      </c>
      <c r="G28" s="22">
        <f t="shared" si="6"/>
        <v>31202706.850000005</v>
      </c>
    </row>
    <row r="29" spans="1:7" x14ac:dyDescent="0.2">
      <c r="A29" s="29" t="s">
        <v>33</v>
      </c>
      <c r="B29" s="21">
        <v>2599492.71</v>
      </c>
      <c r="C29" s="21">
        <v>90000</v>
      </c>
      <c r="D29" s="22">
        <f t="shared" si="1"/>
        <v>2689492.71</v>
      </c>
      <c r="E29" s="21">
        <v>1028860.7</v>
      </c>
      <c r="F29" s="21">
        <v>1028860.7</v>
      </c>
      <c r="G29" s="22">
        <f t="shared" si="6"/>
        <v>1660632.01</v>
      </c>
    </row>
    <row r="30" spans="1:7" x14ac:dyDescent="0.2">
      <c r="A30" s="29" t="s">
        <v>34</v>
      </c>
      <c r="B30" s="21">
        <v>1429990.69</v>
      </c>
      <c r="C30" s="21">
        <v>1105256</v>
      </c>
      <c r="D30" s="22">
        <f t="shared" si="1"/>
        <v>2535246.69</v>
      </c>
      <c r="E30" s="21">
        <v>567982.22</v>
      </c>
      <c r="F30" s="21">
        <v>567982.22</v>
      </c>
      <c r="G30" s="22">
        <f t="shared" si="6"/>
        <v>1967264.47</v>
      </c>
    </row>
    <row r="31" spans="1:7" x14ac:dyDescent="0.2">
      <c r="A31" s="29" t="s">
        <v>35</v>
      </c>
      <c r="B31" s="21">
        <v>2966845</v>
      </c>
      <c r="C31" s="21">
        <v>4359203.08</v>
      </c>
      <c r="D31" s="22">
        <f t="shared" si="1"/>
        <v>7326048.0800000001</v>
      </c>
      <c r="E31" s="21">
        <v>2181217.37</v>
      </c>
      <c r="F31" s="21">
        <v>2181217.37</v>
      </c>
      <c r="G31" s="22">
        <f t="shared" si="6"/>
        <v>5144830.71</v>
      </c>
    </row>
    <row r="32" spans="1:7" x14ac:dyDescent="0.2">
      <c r="A32" s="29" t="s">
        <v>36</v>
      </c>
      <c r="B32" s="21">
        <v>24948281.399999999</v>
      </c>
      <c r="C32" s="21">
        <v>502516.06</v>
      </c>
      <c r="D32" s="22">
        <f t="shared" si="1"/>
        <v>25450797.459999997</v>
      </c>
      <c r="E32" s="21">
        <v>13735705.279999999</v>
      </c>
      <c r="F32" s="21">
        <v>13739448.529999999</v>
      </c>
      <c r="G32" s="22">
        <f t="shared" si="6"/>
        <v>11715092.179999998</v>
      </c>
    </row>
    <row r="33" spans="1:7" x14ac:dyDescent="0.2">
      <c r="A33" s="14" t="s">
        <v>84</v>
      </c>
      <c r="B33" s="15">
        <f>SUM(B34:B42)</f>
        <v>6217000</v>
      </c>
      <c r="C33" s="15">
        <f t="shared" ref="C33:G33" si="7">SUM(C34:C42)</f>
        <v>5324673.4000000004</v>
      </c>
      <c r="D33" s="15">
        <f t="shared" si="7"/>
        <v>11541673.4</v>
      </c>
      <c r="E33" s="15">
        <f t="shared" si="7"/>
        <v>2464107.52</v>
      </c>
      <c r="F33" s="15">
        <f t="shared" si="7"/>
        <v>2429609.52</v>
      </c>
      <c r="G33" s="15">
        <f t="shared" si="7"/>
        <v>9077565.8800000008</v>
      </c>
    </row>
    <row r="34" spans="1:7" x14ac:dyDescent="0.2">
      <c r="A34" s="29" t="s">
        <v>37</v>
      </c>
      <c r="B34" s="21">
        <v>0</v>
      </c>
      <c r="C34" s="21">
        <v>0</v>
      </c>
      <c r="D34" s="22">
        <f t="shared" si="1"/>
        <v>0</v>
      </c>
      <c r="E34" s="21">
        <v>0</v>
      </c>
      <c r="F34" s="21">
        <v>0</v>
      </c>
      <c r="G34" s="22">
        <f t="shared" si="6"/>
        <v>0</v>
      </c>
    </row>
    <row r="35" spans="1:7" x14ac:dyDescent="0.2">
      <c r="A35" s="29" t="s">
        <v>38</v>
      </c>
      <c r="B35" s="21">
        <v>0</v>
      </c>
      <c r="C35" s="21">
        <v>0</v>
      </c>
      <c r="D35" s="22">
        <f t="shared" si="1"/>
        <v>0</v>
      </c>
      <c r="E35" s="21">
        <v>0</v>
      </c>
      <c r="F35" s="21">
        <v>0</v>
      </c>
      <c r="G35" s="22">
        <f t="shared" si="6"/>
        <v>0</v>
      </c>
    </row>
    <row r="36" spans="1:7" x14ac:dyDescent="0.2">
      <c r="A36" s="29" t="s">
        <v>39</v>
      </c>
      <c r="B36" s="21">
        <v>0</v>
      </c>
      <c r="C36" s="21">
        <v>0</v>
      </c>
      <c r="D36" s="22">
        <f t="shared" si="1"/>
        <v>0</v>
      </c>
      <c r="E36" s="21">
        <v>0</v>
      </c>
      <c r="F36" s="21">
        <v>0</v>
      </c>
      <c r="G36" s="22">
        <f t="shared" si="6"/>
        <v>0</v>
      </c>
    </row>
    <row r="37" spans="1:7" x14ac:dyDescent="0.2">
      <c r="A37" s="29" t="s">
        <v>40</v>
      </c>
      <c r="B37" s="21">
        <v>6217000</v>
      </c>
      <c r="C37" s="21">
        <v>5324673.4000000004</v>
      </c>
      <c r="D37" s="22">
        <f t="shared" si="1"/>
        <v>11541673.4</v>
      </c>
      <c r="E37" s="21">
        <v>2464107.52</v>
      </c>
      <c r="F37" s="21">
        <v>2429609.52</v>
      </c>
      <c r="G37" s="22">
        <f t="shared" si="6"/>
        <v>9077565.8800000008</v>
      </c>
    </row>
    <row r="38" spans="1:7" x14ac:dyDescent="0.2">
      <c r="A38" s="29" t="s">
        <v>41</v>
      </c>
      <c r="B38" s="21">
        <v>0</v>
      </c>
      <c r="C38" s="21">
        <v>0</v>
      </c>
      <c r="D38" s="22">
        <f t="shared" si="1"/>
        <v>0</v>
      </c>
      <c r="E38" s="21">
        <v>0</v>
      </c>
      <c r="F38" s="21">
        <v>0</v>
      </c>
      <c r="G38" s="22">
        <f t="shared" si="6"/>
        <v>0</v>
      </c>
    </row>
    <row r="39" spans="1:7" x14ac:dyDescent="0.2">
      <c r="A39" s="29" t="s">
        <v>42</v>
      </c>
      <c r="B39" s="21">
        <v>0</v>
      </c>
      <c r="C39" s="21">
        <v>0</v>
      </c>
      <c r="D39" s="22">
        <f t="shared" si="1"/>
        <v>0</v>
      </c>
      <c r="E39" s="21">
        <v>0</v>
      </c>
      <c r="F39" s="21">
        <v>0</v>
      </c>
      <c r="G39" s="22">
        <f t="shared" si="6"/>
        <v>0</v>
      </c>
    </row>
    <row r="40" spans="1:7" x14ac:dyDescent="0.2">
      <c r="A40" s="29" t="s">
        <v>43</v>
      </c>
      <c r="B40" s="21">
        <v>0</v>
      </c>
      <c r="C40" s="21">
        <v>0</v>
      </c>
      <c r="D40" s="22">
        <f t="shared" si="1"/>
        <v>0</v>
      </c>
      <c r="E40" s="21">
        <v>0</v>
      </c>
      <c r="F40" s="21">
        <v>0</v>
      </c>
      <c r="G40" s="22">
        <f t="shared" si="6"/>
        <v>0</v>
      </c>
    </row>
    <row r="41" spans="1:7" x14ac:dyDescent="0.2">
      <c r="A41" s="29" t="s">
        <v>44</v>
      </c>
      <c r="B41" s="21">
        <v>0</v>
      </c>
      <c r="C41" s="21">
        <v>0</v>
      </c>
      <c r="D41" s="22">
        <f t="shared" si="1"/>
        <v>0</v>
      </c>
      <c r="E41" s="21">
        <v>0</v>
      </c>
      <c r="F41" s="21">
        <v>0</v>
      </c>
      <c r="G41" s="22">
        <f t="shared" si="6"/>
        <v>0</v>
      </c>
    </row>
    <row r="42" spans="1:7" x14ac:dyDescent="0.2">
      <c r="A42" s="29" t="s">
        <v>45</v>
      </c>
      <c r="B42" s="21">
        <v>0</v>
      </c>
      <c r="C42" s="21">
        <v>0</v>
      </c>
      <c r="D42" s="22">
        <f t="shared" si="1"/>
        <v>0</v>
      </c>
      <c r="E42" s="21">
        <v>0</v>
      </c>
      <c r="F42" s="21">
        <v>0</v>
      </c>
      <c r="G42" s="22">
        <f t="shared" si="6"/>
        <v>0</v>
      </c>
    </row>
    <row r="43" spans="1:7" x14ac:dyDescent="0.2">
      <c r="A43" s="14" t="s">
        <v>85</v>
      </c>
      <c r="B43" s="15">
        <f>SUM(B44:B52)</f>
        <v>37126237.449999996</v>
      </c>
      <c r="C43" s="15">
        <f t="shared" ref="C43:G43" si="8">SUM(C44:C52)</f>
        <v>29197609.829999998</v>
      </c>
      <c r="D43" s="15">
        <f t="shared" si="8"/>
        <v>66323847.280000001</v>
      </c>
      <c r="E43" s="15">
        <f t="shared" si="8"/>
        <v>11533961.510000002</v>
      </c>
      <c r="F43" s="15">
        <f t="shared" si="8"/>
        <v>11505748.300000001</v>
      </c>
      <c r="G43" s="15">
        <f t="shared" si="8"/>
        <v>54789885.770000003</v>
      </c>
    </row>
    <row r="44" spans="1:7" x14ac:dyDescent="0.2">
      <c r="A44" s="29" t="s">
        <v>46</v>
      </c>
      <c r="B44" s="21">
        <v>24894533.43</v>
      </c>
      <c r="C44" s="21">
        <v>8059654.5300000003</v>
      </c>
      <c r="D44" s="22">
        <f t="shared" si="1"/>
        <v>32954187.960000001</v>
      </c>
      <c r="E44" s="21">
        <v>8573136.3300000001</v>
      </c>
      <c r="F44" s="21">
        <v>8544923.1199999992</v>
      </c>
      <c r="G44" s="22">
        <f t="shared" si="6"/>
        <v>24381051.630000003</v>
      </c>
    </row>
    <row r="45" spans="1:7" x14ac:dyDescent="0.2">
      <c r="A45" s="29" t="s">
        <v>47</v>
      </c>
      <c r="B45" s="21">
        <v>8406304.5399999991</v>
      </c>
      <c r="C45" s="21">
        <v>5847405.7400000002</v>
      </c>
      <c r="D45" s="22">
        <f t="shared" si="1"/>
        <v>14253710.279999999</v>
      </c>
      <c r="E45" s="21">
        <v>751566.9</v>
      </c>
      <c r="F45" s="21">
        <v>751566.9</v>
      </c>
      <c r="G45" s="22">
        <f t="shared" si="6"/>
        <v>13502143.379999999</v>
      </c>
    </row>
    <row r="46" spans="1:7" x14ac:dyDescent="0.2">
      <c r="A46" s="29" t="s">
        <v>48</v>
      </c>
      <c r="B46" s="21">
        <v>1300000</v>
      </c>
      <c r="C46" s="21">
        <v>682623.64</v>
      </c>
      <c r="D46" s="22">
        <f t="shared" si="1"/>
        <v>1982623.6400000001</v>
      </c>
      <c r="E46" s="21">
        <v>8965.64</v>
      </c>
      <c r="F46" s="21">
        <v>8965.64</v>
      </c>
      <c r="G46" s="22">
        <f t="shared" si="6"/>
        <v>1973658.0000000002</v>
      </c>
    </row>
    <row r="47" spans="1:7" x14ac:dyDescent="0.2">
      <c r="A47" s="29" t="s">
        <v>49</v>
      </c>
      <c r="B47" s="21">
        <v>0</v>
      </c>
      <c r="C47" s="21">
        <v>7464700</v>
      </c>
      <c r="D47" s="22">
        <f t="shared" si="1"/>
        <v>7464700</v>
      </c>
      <c r="E47" s="21">
        <v>0</v>
      </c>
      <c r="F47" s="21">
        <v>0</v>
      </c>
      <c r="G47" s="22">
        <f t="shared" si="6"/>
        <v>7464700</v>
      </c>
    </row>
    <row r="48" spans="1:7" x14ac:dyDescent="0.2">
      <c r="A48" s="29" t="s">
        <v>50</v>
      </c>
      <c r="B48" s="21">
        <v>0</v>
      </c>
      <c r="C48" s="21">
        <v>0</v>
      </c>
      <c r="D48" s="22">
        <f t="shared" si="1"/>
        <v>0</v>
      </c>
      <c r="E48" s="21">
        <v>0</v>
      </c>
      <c r="F48" s="21">
        <v>0</v>
      </c>
      <c r="G48" s="22">
        <f t="shared" si="6"/>
        <v>0</v>
      </c>
    </row>
    <row r="49" spans="1:7" x14ac:dyDescent="0.2">
      <c r="A49" s="29" t="s">
        <v>51</v>
      </c>
      <c r="B49" s="21">
        <v>2525399.48</v>
      </c>
      <c r="C49" s="21">
        <v>7143225.9199999999</v>
      </c>
      <c r="D49" s="22">
        <f t="shared" si="1"/>
        <v>9668625.4000000004</v>
      </c>
      <c r="E49" s="21">
        <v>2200292.64</v>
      </c>
      <c r="F49" s="21">
        <v>2200292.64</v>
      </c>
      <c r="G49" s="22">
        <f t="shared" si="6"/>
        <v>7468332.7599999998</v>
      </c>
    </row>
    <row r="50" spans="1:7" x14ac:dyDescent="0.2">
      <c r="A50" s="29" t="s">
        <v>52</v>
      </c>
      <c r="B50" s="21">
        <v>0</v>
      </c>
      <c r="C50" s="21">
        <v>0</v>
      </c>
      <c r="D50" s="22">
        <f t="shared" si="1"/>
        <v>0</v>
      </c>
      <c r="E50" s="21">
        <v>0</v>
      </c>
      <c r="F50" s="21">
        <v>0</v>
      </c>
      <c r="G50" s="22">
        <f t="shared" si="6"/>
        <v>0</v>
      </c>
    </row>
    <row r="51" spans="1:7" x14ac:dyDescent="0.2">
      <c r="A51" s="29" t="s">
        <v>53</v>
      </c>
      <c r="B51" s="21">
        <v>0</v>
      </c>
      <c r="C51" s="21">
        <v>0</v>
      </c>
      <c r="D51" s="22">
        <f t="shared" si="1"/>
        <v>0</v>
      </c>
      <c r="E51" s="21">
        <v>0</v>
      </c>
      <c r="F51" s="21">
        <v>0</v>
      </c>
      <c r="G51" s="22">
        <f t="shared" si="6"/>
        <v>0</v>
      </c>
    </row>
    <row r="52" spans="1:7" x14ac:dyDescent="0.2">
      <c r="A52" s="29" t="s">
        <v>54</v>
      </c>
      <c r="B52" s="21">
        <v>0</v>
      </c>
      <c r="C52" s="21">
        <v>0</v>
      </c>
      <c r="D52" s="22">
        <f t="shared" si="1"/>
        <v>0</v>
      </c>
      <c r="E52" s="21">
        <v>0</v>
      </c>
      <c r="F52" s="21">
        <v>0</v>
      </c>
      <c r="G52" s="22">
        <f t="shared" si="6"/>
        <v>0</v>
      </c>
    </row>
    <row r="53" spans="1:7" x14ac:dyDescent="0.2">
      <c r="A53" s="14" t="s">
        <v>55</v>
      </c>
      <c r="B53" s="15">
        <f>SUM(B54:B56)</f>
        <v>0</v>
      </c>
      <c r="C53" s="15">
        <f t="shared" ref="C53:G53" si="9">SUM(C54:C56)</f>
        <v>2945783.5</v>
      </c>
      <c r="D53" s="15">
        <f t="shared" si="9"/>
        <v>2945783.5</v>
      </c>
      <c r="E53" s="15">
        <f t="shared" si="9"/>
        <v>1623861.71</v>
      </c>
      <c r="F53" s="15">
        <f t="shared" si="9"/>
        <v>1623861.71</v>
      </c>
      <c r="G53" s="15">
        <f t="shared" si="9"/>
        <v>1321921.79</v>
      </c>
    </row>
    <row r="54" spans="1:7" x14ac:dyDescent="0.2">
      <c r="A54" s="29" t="s">
        <v>56</v>
      </c>
      <c r="B54" s="21">
        <v>0</v>
      </c>
      <c r="C54" s="21">
        <v>0</v>
      </c>
      <c r="D54" s="22">
        <f t="shared" si="1"/>
        <v>0</v>
      </c>
      <c r="E54" s="21">
        <v>0</v>
      </c>
      <c r="F54" s="21">
        <v>0</v>
      </c>
      <c r="G54" s="22">
        <f>D54-E54</f>
        <v>0</v>
      </c>
    </row>
    <row r="55" spans="1:7" x14ac:dyDescent="0.2">
      <c r="A55" s="29" t="s">
        <v>57</v>
      </c>
      <c r="B55" s="21">
        <v>0</v>
      </c>
      <c r="C55" s="21">
        <v>2945783.5</v>
      </c>
      <c r="D55" s="22">
        <f t="shared" si="1"/>
        <v>2945783.5</v>
      </c>
      <c r="E55" s="21">
        <v>1623861.71</v>
      </c>
      <c r="F55" s="21">
        <v>1623861.71</v>
      </c>
      <c r="G55" s="22">
        <f t="shared" ref="G55:G76" si="10">D55-E55</f>
        <v>1321921.79</v>
      </c>
    </row>
    <row r="56" spans="1:7" x14ac:dyDescent="0.2">
      <c r="A56" s="29" t="s">
        <v>58</v>
      </c>
      <c r="B56" s="21">
        <v>0</v>
      </c>
      <c r="C56" s="21">
        <v>0</v>
      </c>
      <c r="D56" s="22">
        <f t="shared" si="1"/>
        <v>0</v>
      </c>
      <c r="E56" s="21">
        <v>0</v>
      </c>
      <c r="F56" s="21">
        <v>0</v>
      </c>
      <c r="G56" s="22">
        <f t="shared" si="10"/>
        <v>0</v>
      </c>
    </row>
    <row r="57" spans="1:7" x14ac:dyDescent="0.2">
      <c r="A57" s="14" t="s">
        <v>81</v>
      </c>
      <c r="B57" s="15">
        <f>SUM(B58:B64)</f>
        <v>0</v>
      </c>
      <c r="C57" s="15">
        <f t="shared" ref="C57:G57" si="11">SUM(C58:C64)</f>
        <v>9320751.4100000001</v>
      </c>
      <c r="D57" s="15">
        <f t="shared" si="11"/>
        <v>9320751.4100000001</v>
      </c>
      <c r="E57" s="15">
        <f t="shared" si="11"/>
        <v>0</v>
      </c>
      <c r="F57" s="15">
        <f t="shared" si="11"/>
        <v>0</v>
      </c>
      <c r="G57" s="15">
        <f t="shared" si="11"/>
        <v>9320751.4100000001</v>
      </c>
    </row>
    <row r="58" spans="1:7" x14ac:dyDescent="0.2">
      <c r="A58" s="29" t="s">
        <v>59</v>
      </c>
      <c r="B58" s="21">
        <v>0</v>
      </c>
      <c r="C58" s="21">
        <v>0</v>
      </c>
      <c r="D58" s="22">
        <f t="shared" si="1"/>
        <v>0</v>
      </c>
      <c r="E58" s="21">
        <v>0</v>
      </c>
      <c r="F58" s="21">
        <v>0</v>
      </c>
      <c r="G58" s="22">
        <f t="shared" si="10"/>
        <v>0</v>
      </c>
    </row>
    <row r="59" spans="1:7" x14ac:dyDescent="0.2">
      <c r="A59" s="29" t="s">
        <v>60</v>
      </c>
      <c r="B59" s="21">
        <v>0</v>
      </c>
      <c r="C59" s="21">
        <v>0</v>
      </c>
      <c r="D59" s="22">
        <f t="shared" si="1"/>
        <v>0</v>
      </c>
      <c r="E59" s="21">
        <v>0</v>
      </c>
      <c r="F59" s="21">
        <v>0</v>
      </c>
      <c r="G59" s="22">
        <f t="shared" si="10"/>
        <v>0</v>
      </c>
    </row>
    <row r="60" spans="1:7" x14ac:dyDescent="0.2">
      <c r="A60" s="29" t="s">
        <v>61</v>
      </c>
      <c r="B60" s="21">
        <v>0</v>
      </c>
      <c r="C60" s="21">
        <v>0</v>
      </c>
      <c r="D60" s="22">
        <f t="shared" si="1"/>
        <v>0</v>
      </c>
      <c r="E60" s="21">
        <v>0</v>
      </c>
      <c r="F60" s="21">
        <v>0</v>
      </c>
      <c r="G60" s="22">
        <f t="shared" si="10"/>
        <v>0</v>
      </c>
    </row>
    <row r="61" spans="1:7" x14ac:dyDescent="0.2">
      <c r="A61" s="29" t="s">
        <v>62</v>
      </c>
      <c r="B61" s="21">
        <v>0</v>
      </c>
      <c r="C61" s="21">
        <v>0</v>
      </c>
      <c r="D61" s="22">
        <f t="shared" si="1"/>
        <v>0</v>
      </c>
      <c r="E61" s="21">
        <v>0</v>
      </c>
      <c r="F61" s="21">
        <v>0</v>
      </c>
      <c r="G61" s="22">
        <f t="shared" si="10"/>
        <v>0</v>
      </c>
    </row>
    <row r="62" spans="1:7" x14ac:dyDescent="0.2">
      <c r="A62" s="29" t="s">
        <v>63</v>
      </c>
      <c r="B62" s="21">
        <v>0</v>
      </c>
      <c r="C62" s="21">
        <v>0</v>
      </c>
      <c r="D62" s="22">
        <f t="shared" si="1"/>
        <v>0</v>
      </c>
      <c r="E62" s="21">
        <v>0</v>
      </c>
      <c r="F62" s="21">
        <v>0</v>
      </c>
      <c r="G62" s="22">
        <f t="shared" si="10"/>
        <v>0</v>
      </c>
    </row>
    <row r="63" spans="1:7" x14ac:dyDescent="0.2">
      <c r="A63" s="29" t="s">
        <v>64</v>
      </c>
      <c r="B63" s="21">
        <v>0</v>
      </c>
      <c r="C63" s="21">
        <v>0</v>
      </c>
      <c r="D63" s="22">
        <f t="shared" si="1"/>
        <v>0</v>
      </c>
      <c r="E63" s="21">
        <v>0</v>
      </c>
      <c r="F63" s="21">
        <v>0</v>
      </c>
      <c r="G63" s="22">
        <f t="shared" si="10"/>
        <v>0</v>
      </c>
    </row>
    <row r="64" spans="1:7" x14ac:dyDescent="0.2">
      <c r="A64" s="29" t="s">
        <v>65</v>
      </c>
      <c r="B64" s="22">
        <v>0</v>
      </c>
      <c r="C64" s="21">
        <v>9320751.4100000001</v>
      </c>
      <c r="D64" s="22">
        <f t="shared" si="1"/>
        <v>9320751.4100000001</v>
      </c>
      <c r="E64" s="21">
        <v>0</v>
      </c>
      <c r="F64" s="21">
        <v>0</v>
      </c>
      <c r="G64" s="22">
        <f t="shared" si="10"/>
        <v>9320751.4100000001</v>
      </c>
    </row>
    <row r="65" spans="1:7" x14ac:dyDescent="0.2">
      <c r="A65" s="14" t="s">
        <v>82</v>
      </c>
      <c r="B65" s="15">
        <f>SUM(B66:B68)</f>
        <v>0</v>
      </c>
      <c r="C65" s="15">
        <f t="shared" ref="C65:G65" si="12">SUM(C66:C68)</f>
        <v>0</v>
      </c>
      <c r="D65" s="15">
        <f t="shared" si="12"/>
        <v>0</v>
      </c>
      <c r="E65" s="15">
        <f t="shared" si="12"/>
        <v>0</v>
      </c>
      <c r="F65" s="15">
        <f t="shared" si="12"/>
        <v>0</v>
      </c>
      <c r="G65" s="15">
        <f t="shared" si="12"/>
        <v>0</v>
      </c>
    </row>
    <row r="66" spans="1:7" x14ac:dyDescent="0.2">
      <c r="A66" s="29" t="s">
        <v>66</v>
      </c>
      <c r="B66" s="21">
        <v>0</v>
      </c>
      <c r="C66" s="21">
        <v>0</v>
      </c>
      <c r="D66" s="22">
        <f t="shared" si="1"/>
        <v>0</v>
      </c>
      <c r="E66" s="21">
        <v>0</v>
      </c>
      <c r="F66" s="21">
        <v>0</v>
      </c>
      <c r="G66" s="22">
        <f t="shared" si="10"/>
        <v>0</v>
      </c>
    </row>
    <row r="67" spans="1:7" x14ac:dyDescent="0.2">
      <c r="A67" s="29" t="s">
        <v>67</v>
      </c>
      <c r="B67" s="21">
        <v>0</v>
      </c>
      <c r="C67" s="21">
        <v>0</v>
      </c>
      <c r="D67" s="22">
        <f t="shared" si="1"/>
        <v>0</v>
      </c>
      <c r="E67" s="21">
        <v>0</v>
      </c>
      <c r="F67" s="21">
        <v>0</v>
      </c>
      <c r="G67" s="22">
        <f t="shared" si="10"/>
        <v>0</v>
      </c>
    </row>
    <row r="68" spans="1:7" x14ac:dyDescent="0.2">
      <c r="A68" s="29" t="s">
        <v>68</v>
      </c>
      <c r="B68" s="21">
        <v>0</v>
      </c>
      <c r="C68" s="21">
        <v>0</v>
      </c>
      <c r="D68" s="22">
        <f t="shared" si="1"/>
        <v>0</v>
      </c>
      <c r="E68" s="21">
        <v>0</v>
      </c>
      <c r="F68" s="21">
        <v>0</v>
      </c>
      <c r="G68" s="22">
        <f t="shared" si="10"/>
        <v>0</v>
      </c>
    </row>
    <row r="69" spans="1:7" x14ac:dyDescent="0.2">
      <c r="A69" s="14" t="s">
        <v>69</v>
      </c>
      <c r="B69" s="15">
        <f>SUM(B70:B76)</f>
        <v>0</v>
      </c>
      <c r="C69" s="15">
        <f t="shared" ref="C69:G69" si="13">SUM(C70:C76)</f>
        <v>0</v>
      </c>
      <c r="D69" s="15">
        <f t="shared" si="13"/>
        <v>0</v>
      </c>
      <c r="E69" s="15">
        <f t="shared" si="13"/>
        <v>0</v>
      </c>
      <c r="F69" s="15">
        <f t="shared" si="13"/>
        <v>0</v>
      </c>
      <c r="G69" s="15">
        <f t="shared" si="13"/>
        <v>0</v>
      </c>
    </row>
    <row r="70" spans="1:7" x14ac:dyDescent="0.2">
      <c r="A70" s="29" t="s">
        <v>70</v>
      </c>
      <c r="B70" s="21">
        <v>0</v>
      </c>
      <c r="C70" s="21">
        <v>0</v>
      </c>
      <c r="D70" s="22">
        <f t="shared" si="1"/>
        <v>0</v>
      </c>
      <c r="E70" s="21">
        <v>0</v>
      </c>
      <c r="F70" s="21">
        <v>0</v>
      </c>
      <c r="G70" s="22">
        <f t="shared" si="10"/>
        <v>0</v>
      </c>
    </row>
    <row r="71" spans="1:7" x14ac:dyDescent="0.2">
      <c r="A71" s="29" t="s">
        <v>71</v>
      </c>
      <c r="B71" s="21">
        <v>0</v>
      </c>
      <c r="C71" s="21">
        <v>0</v>
      </c>
      <c r="D71" s="22">
        <f t="shared" ref="D71:D76" si="14">+B71+C71</f>
        <v>0</v>
      </c>
      <c r="E71" s="21">
        <v>0</v>
      </c>
      <c r="F71" s="21">
        <v>0</v>
      </c>
      <c r="G71" s="22">
        <f t="shared" si="10"/>
        <v>0</v>
      </c>
    </row>
    <row r="72" spans="1:7" x14ac:dyDescent="0.2">
      <c r="A72" s="29" t="s">
        <v>72</v>
      </c>
      <c r="B72" s="21">
        <v>0</v>
      </c>
      <c r="C72" s="21">
        <v>0</v>
      </c>
      <c r="D72" s="22">
        <f t="shared" si="14"/>
        <v>0</v>
      </c>
      <c r="E72" s="21">
        <v>0</v>
      </c>
      <c r="F72" s="21">
        <v>0</v>
      </c>
      <c r="G72" s="22">
        <f t="shared" si="10"/>
        <v>0</v>
      </c>
    </row>
    <row r="73" spans="1:7" x14ac:dyDescent="0.2">
      <c r="A73" s="29" t="s">
        <v>73</v>
      </c>
      <c r="B73" s="21">
        <v>0</v>
      </c>
      <c r="C73" s="21">
        <v>0</v>
      </c>
      <c r="D73" s="22">
        <f t="shared" si="14"/>
        <v>0</v>
      </c>
      <c r="E73" s="21">
        <v>0</v>
      </c>
      <c r="F73" s="21">
        <v>0</v>
      </c>
      <c r="G73" s="22">
        <f t="shared" si="10"/>
        <v>0</v>
      </c>
    </row>
    <row r="74" spans="1:7" x14ac:dyDescent="0.2">
      <c r="A74" s="29" t="s">
        <v>74</v>
      </c>
      <c r="B74" s="21">
        <v>0</v>
      </c>
      <c r="C74" s="21">
        <v>0</v>
      </c>
      <c r="D74" s="22">
        <f t="shared" si="14"/>
        <v>0</v>
      </c>
      <c r="E74" s="21">
        <v>0</v>
      </c>
      <c r="F74" s="21">
        <v>0</v>
      </c>
      <c r="G74" s="22">
        <f t="shared" si="10"/>
        <v>0</v>
      </c>
    </row>
    <row r="75" spans="1:7" x14ac:dyDescent="0.2">
      <c r="A75" s="29" t="s">
        <v>75</v>
      </c>
      <c r="B75" s="21">
        <v>0</v>
      </c>
      <c r="C75" s="21">
        <v>0</v>
      </c>
      <c r="D75" s="22">
        <f t="shared" si="14"/>
        <v>0</v>
      </c>
      <c r="E75" s="21">
        <v>0</v>
      </c>
      <c r="F75" s="21">
        <v>0</v>
      </c>
      <c r="G75" s="22">
        <f t="shared" si="10"/>
        <v>0</v>
      </c>
    </row>
    <row r="76" spans="1:7" x14ac:dyDescent="0.2">
      <c r="A76" s="30" t="s">
        <v>76</v>
      </c>
      <c r="B76" s="17">
        <v>0</v>
      </c>
      <c r="C76" s="17">
        <v>0</v>
      </c>
      <c r="D76" s="19">
        <f t="shared" si="14"/>
        <v>0</v>
      </c>
      <c r="E76" s="17">
        <v>0</v>
      </c>
      <c r="F76" s="17">
        <v>0</v>
      </c>
      <c r="G76" s="19">
        <f t="shared" si="10"/>
        <v>0</v>
      </c>
    </row>
    <row r="77" spans="1:7" x14ac:dyDescent="0.2">
      <c r="A77" s="31" t="s">
        <v>77</v>
      </c>
      <c r="B77" s="4">
        <f>SUM(B5+B13+B23+B33+B43+B53+B57+B65+B69)</f>
        <v>1051910583.25</v>
      </c>
      <c r="C77" s="4">
        <f t="shared" ref="C77:G77" si="15">SUM(C5+C13+C23+C33+C43+C53+C57+C65+C69)</f>
        <v>109915065.53</v>
      </c>
      <c r="D77" s="4">
        <f t="shared" si="15"/>
        <v>1161825648.78</v>
      </c>
      <c r="E77" s="4">
        <f t="shared" si="15"/>
        <v>648500608.19999993</v>
      </c>
      <c r="F77" s="4">
        <f t="shared" si="15"/>
        <v>647766881.99000001</v>
      </c>
      <c r="G77" s="4">
        <f t="shared" si="15"/>
        <v>513325040.57999998</v>
      </c>
    </row>
    <row r="79" spans="1:7" x14ac:dyDescent="0.2">
      <c r="A79" s="18" t="s">
        <v>87</v>
      </c>
    </row>
  </sheetData>
  <sheetProtection formatCells="0" formatColumns="0" formatRows="0" autoFilter="0"/>
  <mergeCells count="2">
    <mergeCell ref="A1:G1"/>
    <mergeCell ref="G2:G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8"/>
  <sheetViews>
    <sheetView showGridLines="0" tabSelected="1" workbookViewId="0">
      <selection activeCell="E28" sqref="E28"/>
    </sheetView>
  </sheetViews>
  <sheetFormatPr baseColWidth="10" defaultColWidth="12" defaultRowHeight="11.25" x14ac:dyDescent="0.2"/>
  <cols>
    <col min="1" max="1" width="47.6640625" style="1" customWidth="1"/>
    <col min="2" max="7" width="18.33203125" style="1" customWidth="1"/>
    <col min="8" max="16384" width="12" style="1"/>
  </cols>
  <sheetData>
    <row r="1" spans="1:7" ht="45" customHeight="1" x14ac:dyDescent="0.2">
      <c r="A1" s="23" t="s">
        <v>88</v>
      </c>
      <c r="B1" s="24"/>
      <c r="C1" s="24"/>
      <c r="D1" s="24"/>
      <c r="E1" s="24"/>
      <c r="F1" s="24"/>
      <c r="G1" s="25"/>
    </row>
    <row r="2" spans="1:7" x14ac:dyDescent="0.2">
      <c r="A2" s="32"/>
      <c r="B2" s="11" t="s">
        <v>0</v>
      </c>
      <c r="C2" s="12"/>
      <c r="D2" s="12"/>
      <c r="E2" s="12"/>
      <c r="F2" s="13"/>
      <c r="G2" s="26" t="s">
        <v>7</v>
      </c>
    </row>
    <row r="3" spans="1:7" ht="24.95" customHeight="1" x14ac:dyDescent="0.2">
      <c r="A3" s="33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7"/>
    </row>
    <row r="4" spans="1:7" x14ac:dyDescent="0.2">
      <c r="A4" s="34"/>
      <c r="B4" s="3">
        <v>1</v>
      </c>
      <c r="C4" s="3">
        <v>2</v>
      </c>
      <c r="D4" s="3" t="s">
        <v>8</v>
      </c>
      <c r="E4" s="3">
        <v>4</v>
      </c>
      <c r="F4" s="3">
        <v>5</v>
      </c>
      <c r="G4" s="3" t="s">
        <v>9</v>
      </c>
    </row>
    <row r="5" spans="1:7" x14ac:dyDescent="0.2">
      <c r="A5" s="35"/>
      <c r="B5" s="5"/>
      <c r="C5" s="5"/>
      <c r="D5" s="5"/>
      <c r="E5" s="5"/>
      <c r="F5" s="5"/>
      <c r="G5" s="5"/>
    </row>
    <row r="6" spans="1:7" x14ac:dyDescent="0.2">
      <c r="A6" s="35" t="s">
        <v>78</v>
      </c>
      <c r="B6" s="22">
        <v>1014784345.8</v>
      </c>
      <c r="C6" s="22">
        <v>77771672.200000003</v>
      </c>
      <c r="D6" s="22">
        <f>B6+C6</f>
        <v>1092556018</v>
      </c>
      <c r="E6" s="22">
        <v>635342784.98000002</v>
      </c>
      <c r="F6" s="22">
        <v>634637271.98000002</v>
      </c>
      <c r="G6" s="22">
        <f>D6-E6</f>
        <v>457213233.01999998</v>
      </c>
    </row>
    <row r="7" spans="1:7" x14ac:dyDescent="0.2">
      <c r="A7" s="35"/>
      <c r="B7" s="6"/>
      <c r="C7" s="6"/>
      <c r="D7" s="22"/>
      <c r="E7" s="6"/>
      <c r="F7" s="6"/>
      <c r="G7" s="6"/>
    </row>
    <row r="8" spans="1:7" x14ac:dyDescent="0.2">
      <c r="A8" s="35" t="s">
        <v>79</v>
      </c>
      <c r="B8" s="22">
        <v>37126237.450000003</v>
      </c>
      <c r="C8" s="22">
        <v>32143393.329999998</v>
      </c>
      <c r="D8" s="22">
        <f t="shared" ref="D8:D14" si="0">B8+C8</f>
        <v>69269630.780000001</v>
      </c>
      <c r="E8" s="22">
        <v>13157823.220000001</v>
      </c>
      <c r="F8" s="22">
        <v>13129610.01</v>
      </c>
      <c r="G8" s="22">
        <f>D8-E8</f>
        <v>56111807.560000002</v>
      </c>
    </row>
    <row r="9" spans="1:7" x14ac:dyDescent="0.2">
      <c r="A9" s="35"/>
      <c r="B9" s="6"/>
      <c r="C9" s="6"/>
      <c r="D9" s="22"/>
      <c r="E9" s="6"/>
      <c r="F9" s="6"/>
      <c r="G9" s="6"/>
    </row>
    <row r="10" spans="1:7" x14ac:dyDescent="0.2">
      <c r="A10" s="35" t="s">
        <v>80</v>
      </c>
      <c r="B10" s="22">
        <v>0</v>
      </c>
      <c r="C10" s="22">
        <v>0</v>
      </c>
      <c r="D10" s="22">
        <f t="shared" si="0"/>
        <v>0</v>
      </c>
      <c r="E10" s="22">
        <v>0</v>
      </c>
      <c r="F10" s="22">
        <v>0</v>
      </c>
      <c r="G10" s="22">
        <f>D10-E10</f>
        <v>0</v>
      </c>
    </row>
    <row r="11" spans="1:7" x14ac:dyDescent="0.2">
      <c r="A11" s="35"/>
      <c r="B11" s="6"/>
      <c r="C11" s="6"/>
      <c r="D11" s="22"/>
      <c r="E11" s="6"/>
      <c r="F11" s="6"/>
      <c r="G11" s="6"/>
    </row>
    <row r="12" spans="1:7" x14ac:dyDescent="0.2">
      <c r="A12" s="35" t="s">
        <v>41</v>
      </c>
      <c r="B12" s="22">
        <v>0</v>
      </c>
      <c r="C12" s="22">
        <v>0</v>
      </c>
      <c r="D12" s="22">
        <f t="shared" si="0"/>
        <v>0</v>
      </c>
      <c r="E12" s="22">
        <v>0</v>
      </c>
      <c r="F12" s="22">
        <v>0</v>
      </c>
      <c r="G12" s="22">
        <f>D12-E12</f>
        <v>0</v>
      </c>
    </row>
    <row r="13" spans="1:7" x14ac:dyDescent="0.2">
      <c r="A13" s="35"/>
      <c r="B13" s="6"/>
      <c r="C13" s="6"/>
      <c r="D13" s="22"/>
      <c r="E13" s="6"/>
      <c r="F13" s="6"/>
      <c r="G13" s="6"/>
    </row>
    <row r="14" spans="1:7" x14ac:dyDescent="0.2">
      <c r="A14" s="35" t="s">
        <v>66</v>
      </c>
      <c r="B14" s="22">
        <v>0</v>
      </c>
      <c r="C14" s="22">
        <v>0</v>
      </c>
      <c r="D14" s="22">
        <f t="shared" si="0"/>
        <v>0</v>
      </c>
      <c r="E14" s="22">
        <v>0</v>
      </c>
      <c r="F14" s="22">
        <v>0</v>
      </c>
      <c r="G14" s="22">
        <f>D14-E14</f>
        <v>0</v>
      </c>
    </row>
    <row r="15" spans="1:7" x14ac:dyDescent="0.2">
      <c r="A15" s="36"/>
      <c r="B15" s="7"/>
      <c r="C15" s="7"/>
      <c r="D15" s="19"/>
      <c r="E15" s="7"/>
      <c r="F15" s="7"/>
      <c r="G15" s="7"/>
    </row>
    <row r="16" spans="1:7" x14ac:dyDescent="0.2">
      <c r="A16" s="37" t="s">
        <v>77</v>
      </c>
      <c r="B16" s="4">
        <f>SUM(B6+B8+B10+B11+B14)</f>
        <v>1051910583.25</v>
      </c>
      <c r="C16" s="4">
        <f t="shared" ref="C16:G16" si="1">SUM(C6+C8+C10+C11+C14)</f>
        <v>109915065.53</v>
      </c>
      <c r="D16" s="4">
        <f t="shared" si="1"/>
        <v>1161825648.78</v>
      </c>
      <c r="E16" s="4">
        <f t="shared" si="1"/>
        <v>648500608.20000005</v>
      </c>
      <c r="F16" s="4">
        <f t="shared" si="1"/>
        <v>647766881.99000001</v>
      </c>
      <c r="G16" s="4">
        <f t="shared" si="1"/>
        <v>513325040.57999998</v>
      </c>
    </row>
    <row r="18" spans="1:1" x14ac:dyDescent="0.2">
      <c r="A18" s="20" t="s">
        <v>87</v>
      </c>
    </row>
  </sheetData>
  <sheetProtection formatCells="0" formatColumns="0" formatRows="0" autoFilter="0"/>
  <mergeCells count="2"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C30751-0A0D-4099-B924-D6A8D86C4A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schemas.microsoft.com/office/infopath/2007/PartnerControls"/>
    <ds:schemaRef ds:uri="http://purl.org/dc/dcmitype/"/>
    <ds:schemaRef ds:uri="0c865bf4-0f22-4e4d-b041-7b0c1657e5a8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COG</vt:lpstr>
      <vt:lpstr>CTG</vt:lpstr>
      <vt:lpstr>COG!Área_de_impresión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LOPEZ GARCIA CATALINA MONICA</cp:lastModifiedBy>
  <cp:revision/>
  <dcterms:created xsi:type="dcterms:W3CDTF">2014-02-10T03:37:14Z</dcterms:created>
  <dcterms:modified xsi:type="dcterms:W3CDTF">2023-10-24T17:32:45Z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