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2" l="1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4" i="2" l="1"/>
  <c r="J130" i="2" s="1"/>
  <c r="I134" i="2"/>
  <c r="H134" i="2"/>
  <c r="H130" i="2" s="1"/>
  <c r="G134" i="2"/>
  <c r="E134" i="2"/>
  <c r="D134" i="2"/>
  <c r="J131" i="2"/>
  <c r="I131" i="2"/>
  <c r="H131" i="2"/>
  <c r="G131" i="2"/>
  <c r="E131" i="2"/>
  <c r="D131" i="2"/>
  <c r="J112" i="2"/>
  <c r="I112" i="2"/>
  <c r="H112" i="2"/>
  <c r="G112" i="2"/>
  <c r="E112" i="2"/>
  <c r="D112" i="2"/>
  <c r="J10" i="2"/>
  <c r="I10" i="2"/>
  <c r="H10" i="2"/>
  <c r="G10" i="2"/>
  <c r="E10" i="2"/>
  <c r="D10" i="2"/>
  <c r="F136" i="2"/>
  <c r="K136" i="2" s="1"/>
  <c r="F135" i="2"/>
  <c r="K135" i="2" s="1"/>
  <c r="F133" i="2"/>
  <c r="K133" i="2" s="1"/>
  <c r="F132" i="2"/>
  <c r="K132" i="2" s="1"/>
  <c r="F129" i="2"/>
  <c r="K129" i="2" s="1"/>
  <c r="F113" i="2"/>
  <c r="K113" i="2" s="1"/>
  <c r="F111" i="2"/>
  <c r="K111" i="2" s="1"/>
  <c r="F11" i="2"/>
  <c r="K11" i="2" s="1"/>
  <c r="H9" i="2" l="1"/>
  <c r="H137" i="2" s="1"/>
  <c r="J9" i="2"/>
  <c r="J137" i="2" s="1"/>
  <c r="D9" i="2"/>
  <c r="I9" i="2"/>
  <c r="G9" i="2"/>
  <c r="E9" i="2"/>
  <c r="F10" i="2"/>
  <c r="F134" i="2"/>
  <c r="K134" i="2" s="1"/>
  <c r="F112" i="2"/>
  <c r="K112" i="2" s="1"/>
  <c r="F131" i="2"/>
  <c r="K131" i="2" s="1"/>
  <c r="I130" i="2"/>
  <c r="E130" i="2"/>
  <c r="G130" i="2"/>
  <c r="D130" i="2"/>
  <c r="F72" i="1"/>
  <c r="K72" i="1" s="1"/>
  <c r="D137" i="2" l="1"/>
  <c r="E137" i="2"/>
  <c r="G137" i="2"/>
  <c r="I137" i="2"/>
  <c r="F130" i="2"/>
  <c r="K130" i="2" s="1"/>
  <c r="F9" i="2"/>
  <c r="K10" i="2"/>
  <c r="J12" i="1"/>
  <c r="I12" i="1"/>
  <c r="H12" i="1"/>
  <c r="G12" i="1"/>
  <c r="E12" i="1"/>
  <c r="D12" i="1"/>
  <c r="K9" i="2" l="1"/>
  <c r="F137" i="2"/>
  <c r="K137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H293" i="1"/>
  <c r="G293" i="1"/>
  <c r="G292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I248" i="1"/>
  <c r="H248" i="1"/>
  <c r="G248" i="1"/>
  <c r="F248" i="1"/>
  <c r="K248" i="1" s="1"/>
  <c r="E248" i="1"/>
  <c r="D248" i="1"/>
  <c r="I247" i="1"/>
  <c r="I246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F78" i="1"/>
  <c r="K78" i="1" s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E73" i="1" s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G45" i="1" l="1"/>
  <c r="G36" i="1" s="1"/>
  <c r="G10" i="1" s="1"/>
  <c r="D36" i="1"/>
  <c r="I36" i="1"/>
  <c r="E36" i="1"/>
  <c r="J152" i="1"/>
  <c r="J246" i="1"/>
  <c r="G291" i="1"/>
  <c r="I291" i="1"/>
  <c r="I245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K329" i="1"/>
  <c r="F328" i="1"/>
  <c r="K328" i="1" s="1"/>
  <c r="F276" i="1"/>
  <c r="K46" i="1"/>
  <c r="F45" i="1"/>
  <c r="J9" i="1"/>
  <c r="J150" i="1"/>
  <c r="H150" i="1"/>
  <c r="H340" i="1" s="1"/>
  <c r="K137" i="1"/>
  <c r="F136" i="1"/>
  <c r="K136" i="1" s="1"/>
  <c r="D150" i="1"/>
  <c r="D9" i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K45" i="1" l="1"/>
  <c r="F36" i="1"/>
  <c r="K36" i="1" s="1"/>
  <c r="K276" i="1"/>
  <c r="F275" i="1"/>
  <c r="K275" i="1" s="1"/>
  <c r="D340" i="1"/>
  <c r="J340" i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<sst xmlns="http://schemas.openxmlformats.org/spreadsheetml/2006/main" count="813" uniqueCount="709">
  <si>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</si>
  <si>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</si>
  <si>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</si>
  <si>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</si>
  <si>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</si>
  <si>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</si>
  <si>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</si>
  <si>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</si>
  <si>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</si>
  <si>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</si>
  <si>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</si>
  <si>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</si>
  <si>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</si>
  <si>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</si>
  <si>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</si>
  <si>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</si>
  <si>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</si>
  <si>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</si>
  <si>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</si>
  <si>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</si>
  <si>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</si>
  <si>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</si>
  <si>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</si>
  <si>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</si>
  <si>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</si>
  <si>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</si>
  <si>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</si>
  <si>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</si>
  <si>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</si>
  <si>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</si>
  <si>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</si>
  <si>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</si>
  <si>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</si>
  <si>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</si>
  <si>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</si>
  <si>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</si>
  <si>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</si>
  <si>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</si>
  <si>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</si>
  <si>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</si>
  <si>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</si>
  <si>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</si>
  <si>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</si>
  <si>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</si>
  <si>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</si>
  <si>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</si>
  <si>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</si>
  <si>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</si>
  <si>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</si>
  <si>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</si>
  <si>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</si>
  <si>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</si>
  <si>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</si>
  <si>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</si>
  <si>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</si>
  <si>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</si>
  <si>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</si>
  <si>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</si>
  <si>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</si>
  <si>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</si>
  <si>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</si>
  <si>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</si>
  <si>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</si>
  <si>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</si>
  <si>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</si>
  <si>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</si>
  <si>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</si>
  <si>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</si>
  <si>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</si>
  <si>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</si>
  <si>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</si>
  <si>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</si>
  <si>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</si>
  <si>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</si>
  <si>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</si>
  <si>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</si>
  <si>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</si>
  <si>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</si>
  <si>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</si>
  <si>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</si>
  <si>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</si>
  <si>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</si>
  <si>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</si>
  <si>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</si>
  <si>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</si>
  <si>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</si>
  <si>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</si>
  <si>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</si>
  <si>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</si>
  <si>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</si>
  <si>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</si>
  <si>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</si>
  <si>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</si>
  <si>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</si>
  <si>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</si>
  <si>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</si>
  <si>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</si>
  <si>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</si>
  <si>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</si>
  <si>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</si>
  <si>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</si>
  <si>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</si>
  <si>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</si>
  <si>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</si>
  <si>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</si>
  <si>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</si>
  <si>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</si>
  <si>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</si>
  <si>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</si>
  <si>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</si>
  <si>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</si>
  <si>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</si>
  <si>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</si>
  <si>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</si>
  <si>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</si>
  <si>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</si>
  <si>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</si>
  <si>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</si>
  <si>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</si>
  <si>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</si>
  <si>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</si>
  <si>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</si>
  <si>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</si>
  <si>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</si>
  <si>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</si>
  <si>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</si>
  <si>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</si>
  <si>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</si>
  <si>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</si>
  <si>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</si>
  <si>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</si>
  <si>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</si>
  <si>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</si>
  <si>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</si>
  <si>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</si>
  <si>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</si>
  <si>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</si>
  <si>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</si>
  <si>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</si>
  <si>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</si>
  <si>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</si>
  <si>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</si>
  <si>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</si>
  <si>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</si>
  <si>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</si>
  <si>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</si>
  <si>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</si>
  <si>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</si>
  <si>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</si>
  <si>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</si>
  <si>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</si>
  <si>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</si>
  <si>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</si>
  <si>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</si>
  <si>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</si>
  <si>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</si>
  <si>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</si>
  <si>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</si>
  <si>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</si>
  <si>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</si>
  <si>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</si>
  <si>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</si>
  <si>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</si>
  <si>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</si>
  <si>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</si>
  <si>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</si>
  <si>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</si>
  <si>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</si>
  <si>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</si>
  <si>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</si>
  <si>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</si>
  <si>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</si>
  <si>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</si>
  <si>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</si>
  <si>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</si>
  <si>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</si>
  <si>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</si>
  <si>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</si>
  <si>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</si>
  <si>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</si>
  <si>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</si>
  <si>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</si>
  <si>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</si>
  <si>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</si>
  <si>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</si>
  <si>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</si>
  <si>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</si>
  <si>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</si>
  <si>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</si>
  <si>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</si>
  <si>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</si>
  <si>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</si>
  <si>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</si>
  <si>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</si>
  <si>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</si>
  <si>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</si>
  <si>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</si>
  <si>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</si>
  <si>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</si>
  <si>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</si>
  <si>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</si>
  <si>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</si>
  <si>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</si>
  <si>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</si>
  <si>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</si>
  <si>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</si>
  <si>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</si>
  <si>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</si>
  <si>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</si>
  <si>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</si>
  <si>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</si>
  <si>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</si>
  <si>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</si>
  <si>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</si>
  <si>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</si>
  <si>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</si>
  <si>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</si>
  <si>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</si>
  <si>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</si>
  <si>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</si>
  <si>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</si>
  <si>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</si>
  <si>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</si>
  <si>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</si>
  <si>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</si>
  <si>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</si>
  <si>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</si>
  <si>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</si>
  <si>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</si>
  <si>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</si>
  <si>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</si>
  <si>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</si>
  <si>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</si>
  <si>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</si>
  <si>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</si>
  <si>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</si>
  <si>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</si>
  <si>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</si>
  <si>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</si>
  <si>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</si>
  <si>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</si>
  <si>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</si>
  <si>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</si>
  <si>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</si>
  <si>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</si>
  <si>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</si>
  <si>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</si>
  <si>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</si>
  <si>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</si>
  <si>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</si>
  <si>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</si>
  <si>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</si>
  <si>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</si>
  <si>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</si>
  <si>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</si>
  <si>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</si>
  <si>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</si>
  <si>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</si>
  <si>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</si>
  <si>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</si>
  <si>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</si>
  <si>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</si>
  <si>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</si>
  <si>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</si>
  <si>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</si>
  <si>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</si>
  <si>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</si>
  <si>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</si>
  <si>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</si>
  <si>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</si>
  <si>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</si>
  <si>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</si>
  <si>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</si>
  <si>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</si>
  <si>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</si>
  <si>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</si>
  <si>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</si>
  <si>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</si>
  <si>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</si>
  <si>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</si>
  <si>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</si>
  <si>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</si>
  <si>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</si>
  <si>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</si>
  <si>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</si>
  <si>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</si>
  <si>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</si>
  <si>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</si>
  <si>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</si>
  <si>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</si>
  <si>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</si>
  <si>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</si>
  <si>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</si>
  <si>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</si>
  <si>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</si>
  <si>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</si>
  <si>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</si>
  <si>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</si>
  <si>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</si>
  <si>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</si>
  <si>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</si>
  <si>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</si>
  <si>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</si>
  <si>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</si>
  <si>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</si>
  <si>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</si>
  <si>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</si>
  <si>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</si>
  <si>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</si>
  <si>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</si>
  <si>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</si>
  <si>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</si>
  <si>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</si>
  <si>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</si>
  <si>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</si>
  <si>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</si>
  <si>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</si>
  <si>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</si>
  <si>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</si>
  <si>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</si>
  <si>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</si>
  <si>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</si>
  <si>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</si>
  <si>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</si>
  <si>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</si>
  <si>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</si>
  <si>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</si>
  <si>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</si>
  <si>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</si>
  <si>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</si>
  <si>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</si>
  <si>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</si>
  <si>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</si>
  <si>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</si>
  <si>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</si>
  <si>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</si>
  <si>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</si>
  <si>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</si>
  <si>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</si>
  <si>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</si>
  <si>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</si>
  <si>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</si>
  <si>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</si>
  <si>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</si>
  <si>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</si>
  <si>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</si>
  <si>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</si>
  <si>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</si>
  <si>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</si>
  <si>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</si>
  <si>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</si>
  <si>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</si>
  <si>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</si>
  <si>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</si>
  <si>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</si>
  <si>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</si>
  <si>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</si>
  <si>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</si>
  <si>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</si>
  <si>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</si>
  <si>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</si>
  <si>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</si>
  <si>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</si>
  <si>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</si>
  <si>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</si>
  <si>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</si>
  <si>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</si>
  <si>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</si>
  <si>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</si>
  <si>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</si>
  <si>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</si>
  <si>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</si>
  <si>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</si>
  <si>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</si>
  <si>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</si>
  <si>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</si>
  <si>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</si>
  <si>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</si>
  <si>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</si>
  <si>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</si>
  <si>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</si>
  <si>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</si>
  <si>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</si>
  <si>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</si>
  <si>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</si>
  <si>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</si>
  <si>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</si>
  <si>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</si>
  <si>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</si>
  <si>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</si>
  <si>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</si>
  <si>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</si>
  <si>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</si>
  <si>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</si>
  <si>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</si>
  <si>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</si>
  <si>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</si>
  <si>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</si>
  <si>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</si>
  <si>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</si>
  <si>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</si>
  <si>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</si>
  <si>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</si>
  <si>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</si>
  <si>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</si>
  <si>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</si>
  <si>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</si>
  <si>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</si>
  <si>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</si>
  <si>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</si>
  <si>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</si>
  <si>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</si>
  <si>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</si>
  <si>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</si>
  <si>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</si>
  <si>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</si>
  <si>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</si>
  <si>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</si>
  <si>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</si>
  <si>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</si>
  <si>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</si>
  <si>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</si>
  <si>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</si>
  <si>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</si>
  <si>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</si>
  <si>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</si>
  <si>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</si>
  <si>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</si>
  <si>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</si>
  <si>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</si>
  <si>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</si>
  <si>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</si>
  <si>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</si>
  <si>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</si>
  <si>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</si>
  <si>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</si>
  <si>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</si>
  <si>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</si>
  <si>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</si>
  <si>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</si>
  <si>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</si>
  <si>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</si>
  <si>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</si>
  <si>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</si>
  <si>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</si>
  <si>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</si>
  <si>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</si>
  <si>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</si>
  <si>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</si>
  <si>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</si>
  <si>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</si>
  <si>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</si>
  <si>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</si>
  <si>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</si>
  <si>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</si>
  <si>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</si>
  <si>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</si>
  <si>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</si>
  <si>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</si>
  <si>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</si>
  <si>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</si>
  <si>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</si>
  <si>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</si>
  <si>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</si>
  <si>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</si>
  <si>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</si>
  <si>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</si>
  <si>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</si>
  <si>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</si>
  <si>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</si>
  <si>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</si>
  <si>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</si>
  <si>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</si>
  <si>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</si>
  <si>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</si>
  <si>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</si>
  <si>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</si>
  <si>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</si>
  <si>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</si>
  <si>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</si>
  <si>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</si>
  <si>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</si>
  <si>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</si>
  <si>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</si>
  <si>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</si>
  <si>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</si>
  <si>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</si>
  <si>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</si>
  <si>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</si>
  <si>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</si>
  <si>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</si>
  <si>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</si>
  <si>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</si>
  <si>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</si>
  <si>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</si>
  <si>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</si>
  <si>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</si>
  <si>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</si>
  <si>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</si>
  <si>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</si>
  <si>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</si>
  <si>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</si>
  <si>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</si>
  <si>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</si>
  <si>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</si>
  <si>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</si>
  <si>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</si>
  <si>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</si>
  <si>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</si>
  <si>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</si>
  <si>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</si>
  <si>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</si>
  <si>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</si>
  <si>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</si>
  <si>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</si>
  <si>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</si>
  <si>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</si>
  <si>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</si>
  <si>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</si>
  <si>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</si>
  <si>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</si>
  <si>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</si>
  <si>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</si>
  <si>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</si>
  <si>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</si>
  <si>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</si>
  <si>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</si>
  <si>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</si>
  <si>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</si>
  <si>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</si>
  <si>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</si>
  <si>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</si>
  <si>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</si>
  <si>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</si>
  <si>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</si>
  <si>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</si>
  <si>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</si>
  <si>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</si>
  <si>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</si>
  <si>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</si>
  <si>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</si>
  <si>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</si>
  <si>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</si>
  <si>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</si>
  <si>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</si>
  <si>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</si>
  <si>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</si>
  <si>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</si>
  <si>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</si>
  <si>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</si>
  <si>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</si>
  <si>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</si>
  <si>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</si>
  <si>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</si>
  <si>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</si>
  <si>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</si>
  <si>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</si>
  <si>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</si>
  <si>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</si>
  <si>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</si>
  <si>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</si>
  <si>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</si>
  <si>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</si>
  <si>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</si>
  <si>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</si>
  <si>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</si>
  <si>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</si>
  <si>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</si>
  <si>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</si>
  <si>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</si>
  <si>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</si>
  <si>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</si>
  <si>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</si>
  <si>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</si>
  <si>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</si>
  <si>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</si>
  <si>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</si>
  <si>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</si>
  <si>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</si>
  <si>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</si>
  <si>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</si>
  <si>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</si>
  <si>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</si>
  <si>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</si>
  <si>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</si>
  <si>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</si>
  <si>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</si>
  <si>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</si>
  <si>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</si>
  <si>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</si>
  <si>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</si>
  <si>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2015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</si>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</sst>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D4" sqref="D1:K1048576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5" width="16.8554687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808522155</v>
      </c>
      <c r="E9" s="57">
        <f t="shared" ref="E9:J9" si="0">+E10+E71</f>
        <v>111656697.97999999</v>
      </c>
      <c r="F9" s="57">
        <f t="shared" si="0"/>
        <v>920178852.98000002</v>
      </c>
      <c r="G9" s="57">
        <f t="shared" si="0"/>
        <v>383161283.85999995</v>
      </c>
      <c r="H9" s="57">
        <f t="shared" si="0"/>
        <v>315766618.71999997</v>
      </c>
      <c r="I9" s="57">
        <f t="shared" si="0"/>
        <v>314262688.55000007</v>
      </c>
      <c r="J9" s="60">
        <f t="shared" si="0"/>
        <v>314262688.55000007</v>
      </c>
      <c r="K9" s="57">
        <f>+F9-H9</f>
        <v>604412234.25999999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800956626</v>
      </c>
      <c r="E10" s="57">
        <f t="shared" ref="E10:J10" si="1">+E11+E21+E22+E29+E36+E64+E65+E66</f>
        <v>64690019.619999997</v>
      </c>
      <c r="F10" s="57">
        <f t="shared" si="1"/>
        <v>865646645.62</v>
      </c>
      <c r="G10" s="57">
        <f t="shared" si="1"/>
        <v>338364838.96999997</v>
      </c>
      <c r="H10" s="57">
        <f t="shared" si="1"/>
        <v>306759105.95999998</v>
      </c>
      <c r="I10" s="57">
        <f t="shared" si="1"/>
        <v>306677617.89000005</v>
      </c>
      <c r="J10" s="60">
        <f t="shared" si="1"/>
        <v>306677617.89000005</v>
      </c>
      <c r="K10" s="57">
        <f t="shared" ref="K10:K73" si="2">+F10-H10</f>
        <v>558887539.66000009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768701403</v>
      </c>
      <c r="E11" s="61">
        <f t="shared" ref="E11:J11" si="3">+E12+E16+E17+E18+E19+E20</f>
        <v>19783511.509999998</v>
      </c>
      <c r="F11" s="61">
        <f t="shared" si="3"/>
        <v>788484914.50999999</v>
      </c>
      <c r="G11" s="61">
        <f t="shared" si="3"/>
        <v>338239389.19</v>
      </c>
      <c r="H11" s="61">
        <f t="shared" si="3"/>
        <v>306712607.27999997</v>
      </c>
      <c r="I11" s="61">
        <f t="shared" si="3"/>
        <v>306631119.21000004</v>
      </c>
      <c r="J11" s="62">
        <f t="shared" si="3"/>
        <v>306631119.21000004</v>
      </c>
      <c r="K11" s="61">
        <f t="shared" si="2"/>
        <v>481772307.23000002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639329631</v>
      </c>
      <c r="E12" s="63">
        <f t="shared" si="4"/>
        <v>10981086.689999998</v>
      </c>
      <c r="F12" s="63">
        <f t="shared" si="4"/>
        <v>650310717.69000006</v>
      </c>
      <c r="G12" s="63">
        <f t="shared" si="4"/>
        <v>287865947.13999999</v>
      </c>
      <c r="H12" s="63">
        <f t="shared" si="4"/>
        <v>284744955.63</v>
      </c>
      <c r="I12" s="63">
        <f t="shared" si="4"/>
        <v>284740798.55000001</v>
      </c>
      <c r="J12" s="64">
        <f t="shared" si="4"/>
        <v>284740798.55000001</v>
      </c>
      <c r="K12" s="63">
        <f t="shared" si="2"/>
        <v>365565762.06000006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527704265</v>
      </c>
      <c r="E13" s="65">
        <v>17642577.489999998</v>
      </c>
      <c r="F13" s="63">
        <f>+D13+E13</f>
        <v>545346842.49000001</v>
      </c>
      <c r="G13" s="65">
        <v>234951669.78</v>
      </c>
      <c r="H13" s="65">
        <v>234387078.27000001</v>
      </c>
      <c r="I13" s="65">
        <v>234382921.19</v>
      </c>
      <c r="J13" s="66">
        <v>234382921.19</v>
      </c>
      <c r="K13" s="63">
        <f t="shared" si="2"/>
        <v>310959764.22000003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102389793</v>
      </c>
      <c r="E14" s="65">
        <v>-6984735.25</v>
      </c>
      <c r="F14" s="63">
        <f t="shared" ref="F14:F21" si="5">+D14+E14</f>
        <v>95405057.75</v>
      </c>
      <c r="G14" s="65">
        <v>48685106.729999997</v>
      </c>
      <c r="H14" s="65">
        <v>46128706.729999997</v>
      </c>
      <c r="I14" s="65">
        <v>46128706.729999997</v>
      </c>
      <c r="J14" s="66">
        <v>46128706.729999997</v>
      </c>
      <c r="K14" s="63">
        <f t="shared" si="2"/>
        <v>49276351.020000003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9235573</v>
      </c>
      <c r="E15" s="65">
        <v>323244.45</v>
      </c>
      <c r="F15" s="63">
        <f t="shared" si="5"/>
        <v>9558817.4499999993</v>
      </c>
      <c r="G15" s="65">
        <v>4229170.63</v>
      </c>
      <c r="H15" s="65">
        <v>4229170.63</v>
      </c>
      <c r="I15" s="65">
        <v>4229170.63</v>
      </c>
      <c r="J15" s="66">
        <v>4229170.63</v>
      </c>
      <c r="K15" s="63">
        <f t="shared" si="2"/>
        <v>5329646.8199999994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129371772</v>
      </c>
      <c r="E16" s="65">
        <v>8802424.8200000003</v>
      </c>
      <c r="F16" s="63">
        <f t="shared" si="5"/>
        <v>138174196.81999999</v>
      </c>
      <c r="G16" s="65">
        <v>50373442.049999997</v>
      </c>
      <c r="H16" s="65">
        <v>21967651.649999999</v>
      </c>
      <c r="I16" s="65">
        <v>21890320.66</v>
      </c>
      <c r="J16" s="66">
        <v>21890320.66</v>
      </c>
      <c r="K16" s="63">
        <f t="shared" si="2"/>
        <v>116206545.16999999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32255223</v>
      </c>
      <c r="E36" s="61">
        <f t="shared" ref="E36:J36" si="12">+E37+E45+E60</f>
        <v>44906508.109999999</v>
      </c>
      <c r="F36" s="61">
        <f t="shared" si="12"/>
        <v>77161731.109999999</v>
      </c>
      <c r="G36" s="61">
        <f t="shared" si="12"/>
        <v>125449.78</v>
      </c>
      <c r="H36" s="61">
        <f t="shared" si="12"/>
        <v>46498.68</v>
      </c>
      <c r="I36" s="61">
        <f t="shared" si="12"/>
        <v>46498.68</v>
      </c>
      <c r="J36" s="62">
        <f t="shared" si="12"/>
        <v>46498.68</v>
      </c>
      <c r="K36" s="61">
        <f t="shared" si="2"/>
        <v>77115232.429999992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318667</v>
      </c>
      <c r="E37" s="61">
        <f t="shared" ref="E37:J37" si="13">SUM(E38:E44)</f>
        <v>31484</v>
      </c>
      <c r="F37" s="61">
        <f t="shared" si="13"/>
        <v>350151</v>
      </c>
      <c r="G37" s="61">
        <f t="shared" si="13"/>
        <v>125449.78</v>
      </c>
      <c r="H37" s="61">
        <f t="shared" si="13"/>
        <v>46498.68</v>
      </c>
      <c r="I37" s="61">
        <f t="shared" si="13"/>
        <v>46498.68</v>
      </c>
      <c r="J37" s="62">
        <f t="shared" si="13"/>
        <v>46498.68</v>
      </c>
      <c r="K37" s="61">
        <f t="shared" si="2"/>
        <v>303652.32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318667</v>
      </c>
      <c r="E38" s="65">
        <v>31484</v>
      </c>
      <c r="F38" s="63">
        <f>+D38+E38</f>
        <v>350151</v>
      </c>
      <c r="G38" s="65">
        <v>125449.78</v>
      </c>
      <c r="H38" s="65">
        <v>46498.68</v>
      </c>
      <c r="I38" s="65">
        <v>46498.68</v>
      </c>
      <c r="J38" s="66">
        <v>46498.68</v>
      </c>
      <c r="K38" s="63">
        <f t="shared" si="2"/>
        <v>303652.32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31936556</v>
      </c>
      <c r="E45" s="61">
        <f t="shared" ref="E45:J45" si="15">+E46+E51+E58</f>
        <v>44875024.109999999</v>
      </c>
      <c r="F45" s="61">
        <f t="shared" si="15"/>
        <v>76811580.109999999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76811580.109999999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31936556</v>
      </c>
      <c r="E51" s="69">
        <f t="shared" ref="E51:J51" si="18">SUM(E52:E57)</f>
        <v>44875024.109999999</v>
      </c>
      <c r="F51" s="69">
        <f t="shared" si="18"/>
        <v>76811580.109999999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76811580.109999999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31936556</v>
      </c>
      <c r="E57" s="71">
        <v>44875024.109999999</v>
      </c>
      <c r="F57" s="69">
        <f t="shared" si="19"/>
        <v>76811580.109999999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76811580.109999999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7565529</v>
      </c>
      <c r="E71" s="57">
        <f t="shared" ref="E71:J71" si="25">+E72+E73+E92+E100+E104+E116+E135</f>
        <v>46966678.359999999</v>
      </c>
      <c r="F71" s="57">
        <f t="shared" si="25"/>
        <v>54532207.359999999</v>
      </c>
      <c r="G71" s="57">
        <f t="shared" si="25"/>
        <v>44796444.890000001</v>
      </c>
      <c r="H71" s="57">
        <f t="shared" si="25"/>
        <v>9007512.7599999998</v>
      </c>
      <c r="I71" s="57">
        <f t="shared" si="25"/>
        <v>7585070.6600000001</v>
      </c>
      <c r="J71" s="60">
        <f t="shared" si="25"/>
        <v>7585070.6600000001</v>
      </c>
      <c r="K71" s="57">
        <f t="shared" si="2"/>
        <v>45524694.600000001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0</v>
      </c>
      <c r="E72" s="67">
        <v>39548174.840000004</v>
      </c>
      <c r="F72" s="61">
        <f>+D72+E72</f>
        <v>39548174.840000004</v>
      </c>
      <c r="G72" s="67">
        <v>36559750.210000001</v>
      </c>
      <c r="H72" s="67">
        <v>7661721.0300000003</v>
      </c>
      <c r="I72" s="67">
        <v>6239278.9299999997</v>
      </c>
      <c r="J72" s="68">
        <v>6239278.9299999997</v>
      </c>
      <c r="K72" s="61">
        <f t="shared" si="2"/>
        <v>31886453.810000002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7565529</v>
      </c>
      <c r="E73" s="61">
        <f t="shared" ref="E73:J73" si="26">+E74+E78+E83+E86</f>
        <v>7418503.5199999996</v>
      </c>
      <c r="F73" s="61">
        <f t="shared" si="26"/>
        <v>14984032.52</v>
      </c>
      <c r="G73" s="61">
        <f t="shared" si="26"/>
        <v>8236694.6799999997</v>
      </c>
      <c r="H73" s="61">
        <f t="shared" si="26"/>
        <v>1345791.73</v>
      </c>
      <c r="I73" s="61">
        <f t="shared" si="26"/>
        <v>1345791.73</v>
      </c>
      <c r="J73" s="62">
        <f t="shared" si="26"/>
        <v>1345791.73</v>
      </c>
      <c r="K73" s="61">
        <f t="shared" si="2"/>
        <v>13638240.789999999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7565529</v>
      </c>
      <c r="E78" s="63">
        <f t="shared" ref="E78:J78" si="30">SUM(E79:E81)</f>
        <v>7418503.5199999996</v>
      </c>
      <c r="F78" s="63">
        <f t="shared" si="30"/>
        <v>14984032.52</v>
      </c>
      <c r="G78" s="63">
        <f t="shared" si="30"/>
        <v>8236694.6799999997</v>
      </c>
      <c r="H78" s="63">
        <f t="shared" si="30"/>
        <v>1345791.73</v>
      </c>
      <c r="I78" s="63">
        <f t="shared" si="30"/>
        <v>1345791.73</v>
      </c>
      <c r="J78" s="64">
        <f t="shared" si="30"/>
        <v>1345791.73</v>
      </c>
      <c r="K78" s="63">
        <f t="shared" si="28"/>
        <v>13638240.789999999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952375</v>
      </c>
      <c r="F79" s="63">
        <f>+D79+E79</f>
        <v>952375</v>
      </c>
      <c r="G79" s="65">
        <v>952375</v>
      </c>
      <c r="H79" s="65">
        <v>952375</v>
      </c>
      <c r="I79" s="65">
        <v>952375</v>
      </c>
      <c r="J79" s="66">
        <v>952375</v>
      </c>
      <c r="K79" s="63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4414521</v>
      </c>
      <c r="E80" s="65">
        <v>2357673.66</v>
      </c>
      <c r="F80" s="63">
        <f t="shared" ref="F80:F82" si="31">+D80+E80</f>
        <v>6772194.6600000001</v>
      </c>
      <c r="G80" s="65">
        <v>433915.87</v>
      </c>
      <c r="H80" s="65">
        <v>173770.87</v>
      </c>
      <c r="I80" s="65">
        <v>173770.87</v>
      </c>
      <c r="J80" s="66">
        <v>173770.87</v>
      </c>
      <c r="K80" s="63">
        <f t="shared" si="28"/>
        <v>6598423.79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3151008</v>
      </c>
      <c r="E81" s="65">
        <v>4108454.86</v>
      </c>
      <c r="F81" s="63">
        <f t="shared" si="31"/>
        <v>7259462.8599999994</v>
      </c>
      <c r="G81" s="65">
        <v>6850403.8099999996</v>
      </c>
      <c r="H81" s="65">
        <v>219645.86</v>
      </c>
      <c r="I81" s="65">
        <v>219645.86</v>
      </c>
      <c r="J81" s="66">
        <v>219645.86</v>
      </c>
      <c r="K81" s="63">
        <f t="shared" si="28"/>
        <v>7039816.9999999991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808522155</v>
      </c>
      <c r="E340" s="57">
        <f t="shared" ref="E340:J340" si="148">+E9+E150</f>
        <v>111656697.97999999</v>
      </c>
      <c r="F340" s="57">
        <f t="shared" si="148"/>
        <v>920178852.98000002</v>
      </c>
      <c r="G340" s="57">
        <f t="shared" si="148"/>
        <v>383161283.85999995</v>
      </c>
      <c r="H340" s="57">
        <f t="shared" si="148"/>
        <v>315766618.71999997</v>
      </c>
      <c r="I340" s="57">
        <f t="shared" si="148"/>
        <v>314262688.55000007</v>
      </c>
      <c r="J340" s="60">
        <f t="shared" si="148"/>
        <v>314262688.55000007</v>
      </c>
      <c r="K340" s="78">
        <f t="shared" si="143"/>
        <v>604412234.25999999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6"/>
  <sheetViews>
    <sheetView showGridLines="0" workbookViewId="0">
      <selection activeCell="D9" sqref="D9:K137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+D10+D112</f>
        <v>808522155</v>
      </c>
      <c r="E9" s="57">
        <f t="shared" si="0"/>
        <v>111656697.97999999</v>
      </c>
      <c r="F9" s="57">
        <f t="shared" si="0"/>
        <v>920178852.98000002</v>
      </c>
      <c r="G9" s="57">
        <f t="shared" si="0"/>
        <v>383161283.8599999</v>
      </c>
      <c r="H9" s="57">
        <f t="shared" si="0"/>
        <v>315766618.71999985</v>
      </c>
      <c r="I9" s="57">
        <f t="shared" si="0"/>
        <v>314262688.54999995</v>
      </c>
      <c r="J9" s="57">
        <f t="shared" si="0"/>
        <v>314262688.54999995</v>
      </c>
      <c r="K9" s="57">
        <f t="shared" ref="K9:K137" si="1">+F9-H9</f>
        <v>604412234.26000023</v>
      </c>
    </row>
    <row r="10" spans="1:11" x14ac:dyDescent="0.2">
      <c r="A10" s="9">
        <v>2.1</v>
      </c>
      <c r="B10" s="53" t="s">
        <v>16</v>
      </c>
      <c r="C10" s="53"/>
      <c r="D10" s="57">
        <f>SUM(D11:D111)</f>
        <v>800956626</v>
      </c>
      <c r="E10" s="57">
        <f t="shared" ref="E10:J10" si="2">SUM(E11:E111)</f>
        <v>64690019.61999999</v>
      </c>
      <c r="F10" s="57">
        <f t="shared" si="2"/>
        <v>865646645.62</v>
      </c>
      <c r="G10" s="57">
        <f t="shared" si="2"/>
        <v>338364838.96999991</v>
      </c>
      <c r="H10" s="57">
        <f t="shared" si="2"/>
        <v>306759105.95999986</v>
      </c>
      <c r="I10" s="57">
        <f t="shared" si="2"/>
        <v>306677617.88999993</v>
      </c>
      <c r="J10" s="57">
        <f t="shared" si="2"/>
        <v>306677617.88999993</v>
      </c>
      <c r="K10" s="57">
        <f t="shared" si="1"/>
        <v>558887539.66000009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407518284</v>
      </c>
      <c r="E11" s="58">
        <v>13959578.189999999</v>
      </c>
      <c r="F11" s="59">
        <f t="shared" ref="F11:F111" si="3">+D11+E11</f>
        <v>421477862.19</v>
      </c>
      <c r="G11" s="58">
        <v>209171678.61000001</v>
      </c>
      <c r="H11" s="58">
        <v>209168205.56</v>
      </c>
      <c r="I11" s="58">
        <v>209168205.56</v>
      </c>
      <c r="J11" s="58">
        <v>209168205.56</v>
      </c>
      <c r="K11" s="59">
        <f t="shared" si="1"/>
        <v>212309656.63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58">
        <v>150000</v>
      </c>
      <c r="E12" s="58">
        <v>0</v>
      </c>
      <c r="F12" s="59">
        <f t="shared" ref="F12" si="4">+D12+E12</f>
        <v>150000</v>
      </c>
      <c r="G12" s="58">
        <v>72266.14</v>
      </c>
      <c r="H12" s="58">
        <v>61451.66</v>
      </c>
      <c r="I12" s="58">
        <v>61451.66</v>
      </c>
      <c r="J12" s="58">
        <v>61451.66</v>
      </c>
      <c r="K12" s="59">
        <f t="shared" ref="K12" si="5">+F12-H12</f>
        <v>88548.34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58">
        <v>58301790</v>
      </c>
      <c r="E13" s="58">
        <v>1927643.97</v>
      </c>
      <c r="F13" s="59">
        <f t="shared" ref="F13" si="6">+D13+E13</f>
        <v>60229433.969999999</v>
      </c>
      <c r="G13" s="58">
        <v>222302.6</v>
      </c>
      <c r="H13" s="58">
        <v>216414.28</v>
      </c>
      <c r="I13" s="58">
        <v>216414.28</v>
      </c>
      <c r="J13" s="58">
        <v>216414.28</v>
      </c>
      <c r="K13" s="59">
        <f t="shared" ref="K13" si="7">+F13-H13</f>
        <v>60013019.689999998</v>
      </c>
    </row>
    <row r="14" spans="1:11" x14ac:dyDescent="0.2">
      <c r="A14" s="42">
        <v>21111</v>
      </c>
      <c r="B14" s="42">
        <v>1340</v>
      </c>
      <c r="C14" s="42" t="s">
        <v>596</v>
      </c>
      <c r="D14" s="58">
        <v>0</v>
      </c>
      <c r="E14" s="58">
        <v>275000</v>
      </c>
      <c r="F14" s="59">
        <f t="shared" ref="F14" si="8">+D14+E14</f>
        <v>275000</v>
      </c>
      <c r="G14" s="58">
        <v>105935.99</v>
      </c>
      <c r="H14" s="58">
        <v>105935.99</v>
      </c>
      <c r="I14" s="58">
        <v>105935.99</v>
      </c>
      <c r="J14" s="58">
        <v>105935.99</v>
      </c>
      <c r="K14" s="59">
        <f t="shared" ref="K14" si="9">+F14-H14</f>
        <v>169064.01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58">
        <v>27281979</v>
      </c>
      <c r="E15" s="58">
        <v>953716.75</v>
      </c>
      <c r="F15" s="59">
        <f t="shared" ref="F15" si="10">+D15+E15</f>
        <v>28235695.75</v>
      </c>
      <c r="G15" s="58">
        <v>13951842.380000001</v>
      </c>
      <c r="H15" s="58">
        <v>13951842.380000001</v>
      </c>
      <c r="I15" s="58">
        <v>13951842.380000001</v>
      </c>
      <c r="J15" s="58">
        <v>13951842.380000001</v>
      </c>
      <c r="K15" s="59">
        <f t="shared" ref="K15" si="11">+F15-H15</f>
        <v>14283853.369999999</v>
      </c>
    </row>
    <row r="16" spans="1:11" x14ac:dyDescent="0.2">
      <c r="A16" s="42">
        <v>21111</v>
      </c>
      <c r="B16" s="42">
        <v>1520</v>
      </c>
      <c r="C16" s="42" t="s">
        <v>598</v>
      </c>
      <c r="D16" s="58">
        <v>5990600</v>
      </c>
      <c r="E16" s="58">
        <v>0</v>
      </c>
      <c r="F16" s="59">
        <f t="shared" ref="F16" si="12">+D16+E16</f>
        <v>5990600</v>
      </c>
      <c r="G16" s="58">
        <v>870320</v>
      </c>
      <c r="H16" s="58">
        <v>870320</v>
      </c>
      <c r="I16" s="58">
        <v>870320</v>
      </c>
      <c r="J16" s="58">
        <v>870320</v>
      </c>
      <c r="K16" s="59">
        <f t="shared" ref="K16" si="13">+F16-H16</f>
        <v>5120280</v>
      </c>
    </row>
    <row r="17" spans="1:11" x14ac:dyDescent="0.2">
      <c r="A17" s="42">
        <v>21111</v>
      </c>
      <c r="B17" s="42">
        <v>1540</v>
      </c>
      <c r="C17" s="42" t="s">
        <v>599</v>
      </c>
      <c r="D17" s="58">
        <v>27476812</v>
      </c>
      <c r="E17" s="58">
        <v>526638.57999999996</v>
      </c>
      <c r="F17" s="59">
        <f t="shared" ref="F17" si="14">+D17+E17</f>
        <v>28003450.579999998</v>
      </c>
      <c r="G17" s="58">
        <v>10557324.060000001</v>
      </c>
      <c r="H17" s="58">
        <v>10012908.4</v>
      </c>
      <c r="I17" s="58">
        <v>10008751.32</v>
      </c>
      <c r="J17" s="58">
        <v>10008751.32</v>
      </c>
      <c r="K17" s="59">
        <f t="shared" ref="K17" si="15">+F17-H17</f>
        <v>17990542.18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58">
        <v>468000</v>
      </c>
      <c r="E18" s="58">
        <v>0</v>
      </c>
      <c r="F18" s="59">
        <f t="shared" ref="F18" si="16">+D18+E18</f>
        <v>468000</v>
      </c>
      <c r="G18" s="58">
        <v>0</v>
      </c>
      <c r="H18" s="58">
        <v>0</v>
      </c>
      <c r="I18" s="58">
        <v>0</v>
      </c>
      <c r="J18" s="58">
        <v>0</v>
      </c>
      <c r="K18" s="59">
        <f t="shared" ref="K18" si="17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58">
        <v>516800</v>
      </c>
      <c r="E19" s="58">
        <v>0</v>
      </c>
      <c r="F19" s="59">
        <f t="shared" ref="F19" si="18">+D19+E19</f>
        <v>516800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516800</v>
      </c>
    </row>
    <row r="20" spans="1:11" ht="25.5" x14ac:dyDescent="0.2">
      <c r="A20" s="42">
        <v>21112</v>
      </c>
      <c r="B20" s="42">
        <v>1410</v>
      </c>
      <c r="C20" s="42" t="s">
        <v>602</v>
      </c>
      <c r="D20" s="58">
        <v>64642826</v>
      </c>
      <c r="E20" s="58">
        <v>-8126982.4500000002</v>
      </c>
      <c r="F20" s="59">
        <f t="shared" ref="F20" si="20">+D20+E20</f>
        <v>56515843.549999997</v>
      </c>
      <c r="G20" s="58">
        <v>28945968</v>
      </c>
      <c r="H20" s="58">
        <v>28945968</v>
      </c>
      <c r="I20" s="58">
        <v>28945968</v>
      </c>
      <c r="J20" s="58">
        <v>28945968</v>
      </c>
      <c r="K20" s="59">
        <f t="shared" ref="K20" si="21">+F20-H20</f>
        <v>27569875.549999997</v>
      </c>
    </row>
    <row r="21" spans="1:11" ht="25.5" x14ac:dyDescent="0.2">
      <c r="A21" s="42">
        <v>21112</v>
      </c>
      <c r="B21" s="42">
        <v>1420</v>
      </c>
      <c r="C21" s="42" t="s">
        <v>603</v>
      </c>
      <c r="D21" s="58">
        <v>23300357</v>
      </c>
      <c r="E21" s="58">
        <v>816465.87</v>
      </c>
      <c r="F21" s="59">
        <f t="shared" ref="F21" si="22">+D21+E21</f>
        <v>24116822.870000001</v>
      </c>
      <c r="G21" s="58">
        <v>12273565.939999999</v>
      </c>
      <c r="H21" s="58">
        <v>12273565.939999999</v>
      </c>
      <c r="I21" s="58">
        <v>12273565.939999999</v>
      </c>
      <c r="J21" s="58">
        <v>12273565.939999999</v>
      </c>
      <c r="K21" s="59">
        <f t="shared" ref="K21" si="23">+F21-H21</f>
        <v>11843256.930000002</v>
      </c>
    </row>
    <row r="22" spans="1:11" ht="25.5" x14ac:dyDescent="0.2">
      <c r="A22" s="42">
        <v>21112</v>
      </c>
      <c r="B22" s="42">
        <v>1430</v>
      </c>
      <c r="C22" s="42" t="s">
        <v>604</v>
      </c>
      <c r="D22" s="58">
        <v>9321010</v>
      </c>
      <c r="E22" s="58">
        <v>325781.33</v>
      </c>
      <c r="F22" s="59">
        <f t="shared" ref="F22" si="24">+D22+E22</f>
        <v>9646791.3300000001</v>
      </c>
      <c r="G22" s="58">
        <v>4909172.79</v>
      </c>
      <c r="H22" s="58">
        <v>4909172.79</v>
      </c>
      <c r="I22" s="58">
        <v>4909172.79</v>
      </c>
      <c r="J22" s="58">
        <v>4909172.79</v>
      </c>
      <c r="K22" s="59">
        <f t="shared" ref="K22" si="25">+F22-H22</f>
        <v>4737618.54</v>
      </c>
    </row>
    <row r="23" spans="1:11" ht="25.5" x14ac:dyDescent="0.2">
      <c r="A23" s="42">
        <v>21112</v>
      </c>
      <c r="B23" s="42">
        <v>1440</v>
      </c>
      <c r="C23" s="42" t="s">
        <v>605</v>
      </c>
      <c r="D23" s="58">
        <v>5125600</v>
      </c>
      <c r="E23" s="58">
        <v>0</v>
      </c>
      <c r="F23" s="59">
        <f t="shared" ref="F23" si="26">+D23+E23</f>
        <v>5125600</v>
      </c>
      <c r="G23" s="58">
        <v>2556400</v>
      </c>
      <c r="H23" s="58">
        <v>0</v>
      </c>
      <c r="I23" s="58">
        <v>0</v>
      </c>
      <c r="J23" s="58">
        <v>0</v>
      </c>
      <c r="K23" s="59">
        <f t="shared" ref="K23" si="27">+F23-H23</f>
        <v>5125600</v>
      </c>
    </row>
    <row r="24" spans="1:11" ht="25.5" x14ac:dyDescent="0.2">
      <c r="A24" s="42">
        <v>21113</v>
      </c>
      <c r="B24" s="42">
        <v>3980</v>
      </c>
      <c r="C24" s="42" t="s">
        <v>606</v>
      </c>
      <c r="D24" s="58">
        <v>9235573</v>
      </c>
      <c r="E24" s="58">
        <v>323244.45</v>
      </c>
      <c r="F24" s="59">
        <f t="shared" ref="F24" si="28">+D24+E24</f>
        <v>9558817.4499999993</v>
      </c>
      <c r="G24" s="58">
        <v>4229170.63</v>
      </c>
      <c r="H24" s="58">
        <v>4229170.63</v>
      </c>
      <c r="I24" s="58">
        <v>4229170.63</v>
      </c>
      <c r="J24" s="58">
        <v>4229170.63</v>
      </c>
      <c r="K24" s="59">
        <f t="shared" ref="K24" si="29">+F24-H24</f>
        <v>5329646.8199999994</v>
      </c>
    </row>
    <row r="25" spans="1:11" ht="25.5" x14ac:dyDescent="0.2">
      <c r="A25" s="42">
        <v>2112</v>
      </c>
      <c r="B25" s="42">
        <v>2110</v>
      </c>
      <c r="C25" s="42" t="s">
        <v>607</v>
      </c>
      <c r="D25" s="58">
        <v>1203541</v>
      </c>
      <c r="E25" s="58">
        <v>-114126.13</v>
      </c>
      <c r="F25" s="59">
        <f t="shared" ref="F25" si="30">+D25+E25</f>
        <v>1089414.8700000001</v>
      </c>
      <c r="G25" s="58">
        <v>1020812.28</v>
      </c>
      <c r="H25" s="58">
        <v>11515.9</v>
      </c>
      <c r="I25" s="58">
        <v>11515.9</v>
      </c>
      <c r="J25" s="58">
        <v>11515.9</v>
      </c>
      <c r="K25" s="59">
        <f t="shared" ref="K25" si="31">+F25-H25</f>
        <v>1077898.9700000002</v>
      </c>
    </row>
    <row r="26" spans="1:11" ht="25.5" x14ac:dyDescent="0.2">
      <c r="A26" s="42">
        <v>2112</v>
      </c>
      <c r="B26" s="42">
        <v>2120</v>
      </c>
      <c r="C26" s="42" t="s">
        <v>608</v>
      </c>
      <c r="D26" s="58">
        <v>99805</v>
      </c>
      <c r="E26" s="58">
        <v>0</v>
      </c>
      <c r="F26" s="59">
        <f t="shared" ref="F26" si="32">+D26+E26</f>
        <v>99805</v>
      </c>
      <c r="G26" s="58">
        <v>53966.3</v>
      </c>
      <c r="H26" s="58">
        <v>1301.3</v>
      </c>
      <c r="I26" s="58">
        <v>1301.3</v>
      </c>
      <c r="J26" s="58">
        <v>1301.3</v>
      </c>
      <c r="K26" s="59">
        <f t="shared" ref="K26" si="33">+F26-H26</f>
        <v>98503.7</v>
      </c>
    </row>
    <row r="27" spans="1:11" ht="25.5" x14ac:dyDescent="0.2">
      <c r="A27" s="42">
        <v>2112</v>
      </c>
      <c r="B27" s="42">
        <v>2140</v>
      </c>
      <c r="C27" s="42" t="s">
        <v>609</v>
      </c>
      <c r="D27" s="58">
        <v>1843578</v>
      </c>
      <c r="E27" s="58">
        <v>-62850</v>
      </c>
      <c r="F27" s="59">
        <f t="shared" ref="F27" si="34">+D27+E27</f>
        <v>1780728</v>
      </c>
      <c r="G27" s="58">
        <v>1445649.44</v>
      </c>
      <c r="H27" s="58">
        <v>150</v>
      </c>
      <c r="I27" s="58">
        <v>150</v>
      </c>
      <c r="J27" s="58">
        <v>150</v>
      </c>
      <c r="K27" s="59">
        <f t="shared" ref="K27" si="35">+F27-H27</f>
        <v>1780578</v>
      </c>
    </row>
    <row r="28" spans="1:11" ht="25.5" x14ac:dyDescent="0.2">
      <c r="A28" s="42">
        <v>2112</v>
      </c>
      <c r="B28" s="42">
        <v>2150</v>
      </c>
      <c r="C28" s="42" t="s">
        <v>610</v>
      </c>
      <c r="D28" s="58">
        <v>257189</v>
      </c>
      <c r="E28" s="58">
        <v>0</v>
      </c>
      <c r="F28" s="59">
        <f t="shared" ref="F28" si="36">+D28+E28</f>
        <v>257189</v>
      </c>
      <c r="G28" s="58">
        <v>216447.78</v>
      </c>
      <c r="H28" s="58">
        <v>5619</v>
      </c>
      <c r="I28" s="58">
        <v>5619</v>
      </c>
      <c r="J28" s="58">
        <v>5619</v>
      </c>
      <c r="K28" s="59">
        <f t="shared" ref="K28" si="37">+F28-H28</f>
        <v>251570</v>
      </c>
    </row>
    <row r="29" spans="1:11" x14ac:dyDescent="0.2">
      <c r="A29" s="42">
        <v>2112</v>
      </c>
      <c r="B29" s="42">
        <v>2160</v>
      </c>
      <c r="C29" s="42" t="s">
        <v>611</v>
      </c>
      <c r="D29" s="58">
        <v>344152</v>
      </c>
      <c r="E29" s="58">
        <v>-22023</v>
      </c>
      <c r="F29" s="59">
        <f t="shared" ref="F29" si="38">+D29+E29</f>
        <v>322129</v>
      </c>
      <c r="G29" s="58">
        <v>312350.59000000003</v>
      </c>
      <c r="H29" s="58">
        <v>145597.72</v>
      </c>
      <c r="I29" s="58">
        <v>145597.72</v>
      </c>
      <c r="J29" s="58">
        <v>145597.72</v>
      </c>
      <c r="K29" s="59">
        <f t="shared" ref="K29" si="39">+F29-H29</f>
        <v>176531.28</v>
      </c>
    </row>
    <row r="30" spans="1:11" ht="25.5" x14ac:dyDescent="0.2">
      <c r="A30" s="42">
        <v>2112</v>
      </c>
      <c r="B30" s="42">
        <v>2170</v>
      </c>
      <c r="C30" s="42" t="s">
        <v>612</v>
      </c>
      <c r="D30" s="58">
        <v>42294670</v>
      </c>
      <c r="E30" s="58">
        <v>20902</v>
      </c>
      <c r="F30" s="59">
        <f t="shared" ref="F30" si="40">+D30+E30</f>
        <v>42315572</v>
      </c>
      <c r="G30" s="58">
        <v>17530122.469999999</v>
      </c>
      <c r="H30" s="58">
        <v>57351.199999999997</v>
      </c>
      <c r="I30" s="58">
        <v>57351.199999999997</v>
      </c>
      <c r="J30" s="58">
        <v>57351.199999999997</v>
      </c>
      <c r="K30" s="59">
        <f t="shared" ref="K30" si="41">+F30-H30</f>
        <v>42258220.799999997</v>
      </c>
    </row>
    <row r="31" spans="1:11" ht="25.5" x14ac:dyDescent="0.2">
      <c r="A31" s="42">
        <v>2112</v>
      </c>
      <c r="B31" s="42">
        <v>2210</v>
      </c>
      <c r="C31" s="42" t="s">
        <v>613</v>
      </c>
      <c r="D31" s="58">
        <v>6013029</v>
      </c>
      <c r="E31" s="58">
        <v>108520</v>
      </c>
      <c r="F31" s="59">
        <f t="shared" ref="F31" si="42">+D31+E31</f>
        <v>6121549</v>
      </c>
      <c r="G31" s="58">
        <v>1639465.43</v>
      </c>
      <c r="H31" s="58">
        <v>1598470.52</v>
      </c>
      <c r="I31" s="58">
        <v>1597774.92</v>
      </c>
      <c r="J31" s="58">
        <v>1597774.92</v>
      </c>
      <c r="K31" s="59">
        <f t="shared" ref="K31" si="43">+F31-H31</f>
        <v>4523078.4800000004</v>
      </c>
    </row>
    <row r="32" spans="1:11" ht="25.5" x14ac:dyDescent="0.2">
      <c r="A32" s="42">
        <v>2112</v>
      </c>
      <c r="B32" s="42">
        <v>2230</v>
      </c>
      <c r="C32" s="42" t="s">
        <v>614</v>
      </c>
      <c r="D32" s="58">
        <v>20652</v>
      </c>
      <c r="E32" s="58">
        <v>2500</v>
      </c>
      <c r="F32" s="59">
        <f t="shared" ref="F32" si="44">+D32+E32</f>
        <v>23152</v>
      </c>
      <c r="G32" s="58">
        <v>13461.03</v>
      </c>
      <c r="H32" s="58">
        <v>2219.21</v>
      </c>
      <c r="I32" s="58">
        <v>2219.21</v>
      </c>
      <c r="J32" s="58">
        <v>2219.21</v>
      </c>
      <c r="K32" s="59">
        <f t="shared" ref="K32" si="45">+F32-H32</f>
        <v>20932.79</v>
      </c>
    </row>
    <row r="33" spans="1:11" ht="25.5" x14ac:dyDescent="0.2">
      <c r="A33" s="42">
        <v>2112</v>
      </c>
      <c r="B33" s="42">
        <v>2410</v>
      </c>
      <c r="C33" s="42" t="s">
        <v>615</v>
      </c>
      <c r="D33" s="58">
        <v>3073</v>
      </c>
      <c r="E33" s="58">
        <v>0</v>
      </c>
      <c r="F33" s="59">
        <f t="shared" ref="F33" si="46">+D33+E33</f>
        <v>3073</v>
      </c>
      <c r="G33" s="58">
        <v>0</v>
      </c>
      <c r="H33" s="58">
        <v>0</v>
      </c>
      <c r="I33" s="58">
        <v>0</v>
      </c>
      <c r="J33" s="58">
        <v>0</v>
      </c>
      <c r="K33" s="59">
        <f t="shared" ref="K33" si="47">+F33-H33</f>
        <v>3073</v>
      </c>
    </row>
    <row r="34" spans="1:11" ht="25.5" x14ac:dyDescent="0.2">
      <c r="A34" s="42">
        <v>2112</v>
      </c>
      <c r="B34" s="42">
        <v>2420</v>
      </c>
      <c r="C34" s="42" t="s">
        <v>616</v>
      </c>
      <c r="D34" s="58">
        <v>4423</v>
      </c>
      <c r="E34" s="58">
        <v>0</v>
      </c>
      <c r="F34" s="59">
        <f t="shared" ref="F34" si="48">+D34+E34</f>
        <v>4423</v>
      </c>
      <c r="G34" s="58">
        <v>807.97</v>
      </c>
      <c r="H34" s="58">
        <v>807.97</v>
      </c>
      <c r="I34" s="58">
        <v>807.97</v>
      </c>
      <c r="J34" s="58">
        <v>807.97</v>
      </c>
      <c r="K34" s="59">
        <f t="shared" ref="K34" si="49">+F34-H34</f>
        <v>3615.0299999999997</v>
      </c>
    </row>
    <row r="35" spans="1:11" ht="25.5" x14ac:dyDescent="0.2">
      <c r="A35" s="42">
        <v>2112</v>
      </c>
      <c r="B35" s="42">
        <v>2430</v>
      </c>
      <c r="C35" s="42" t="s">
        <v>617</v>
      </c>
      <c r="D35" s="58">
        <v>25624</v>
      </c>
      <c r="E35" s="58">
        <v>0</v>
      </c>
      <c r="F35" s="59">
        <f t="shared" ref="F35" si="50">+D35+E35</f>
        <v>25624</v>
      </c>
      <c r="G35" s="58">
        <v>267</v>
      </c>
      <c r="H35" s="58">
        <v>267</v>
      </c>
      <c r="I35" s="58">
        <v>267</v>
      </c>
      <c r="J35" s="58">
        <v>267</v>
      </c>
      <c r="K35" s="59">
        <f t="shared" ref="K35" si="51">+F35-H35</f>
        <v>25357</v>
      </c>
    </row>
    <row r="36" spans="1:11" ht="25.5" x14ac:dyDescent="0.2">
      <c r="A36" s="42">
        <v>2112</v>
      </c>
      <c r="B36" s="42">
        <v>2440</v>
      </c>
      <c r="C36" s="42" t="s">
        <v>618</v>
      </c>
      <c r="D36" s="58">
        <v>2349</v>
      </c>
      <c r="E36" s="58">
        <v>0</v>
      </c>
      <c r="F36" s="59">
        <f t="shared" ref="F36" si="52">+D36+E36</f>
        <v>2349</v>
      </c>
      <c r="G36" s="58">
        <v>918.28</v>
      </c>
      <c r="H36" s="58">
        <v>918.28</v>
      </c>
      <c r="I36" s="58">
        <v>918.28</v>
      </c>
      <c r="J36" s="58">
        <v>918.28</v>
      </c>
      <c r="K36" s="59">
        <f t="shared" ref="K36" si="53">+F36-H36</f>
        <v>1430.72</v>
      </c>
    </row>
    <row r="37" spans="1:11" ht="25.5" x14ac:dyDescent="0.2">
      <c r="A37" s="42">
        <v>2112</v>
      </c>
      <c r="B37" s="42">
        <v>2450</v>
      </c>
      <c r="C37" s="42" t="s">
        <v>619</v>
      </c>
      <c r="D37" s="58">
        <v>4927</v>
      </c>
      <c r="E37" s="58">
        <v>0</v>
      </c>
      <c r="F37" s="59">
        <f t="shared" ref="F37" si="54">+D37+E37</f>
        <v>4927</v>
      </c>
      <c r="G37" s="58">
        <v>2652.4</v>
      </c>
      <c r="H37" s="58">
        <v>2652.4</v>
      </c>
      <c r="I37" s="58">
        <v>2652.4</v>
      </c>
      <c r="J37" s="58">
        <v>2652.4</v>
      </c>
      <c r="K37" s="59">
        <f t="shared" ref="K37" si="55">+F37-H37</f>
        <v>2274.6</v>
      </c>
    </row>
    <row r="38" spans="1:11" ht="25.5" x14ac:dyDescent="0.2">
      <c r="A38" s="42">
        <v>2112</v>
      </c>
      <c r="B38" s="42">
        <v>2460</v>
      </c>
      <c r="C38" s="42" t="s">
        <v>620</v>
      </c>
      <c r="D38" s="58">
        <v>109817</v>
      </c>
      <c r="E38" s="58">
        <v>0</v>
      </c>
      <c r="F38" s="59">
        <f t="shared" ref="F38" si="56">+D38+E38</f>
        <v>109817</v>
      </c>
      <c r="G38" s="58">
        <v>100072.75</v>
      </c>
      <c r="H38" s="58">
        <v>27670.02</v>
      </c>
      <c r="I38" s="58">
        <v>27670.02</v>
      </c>
      <c r="J38" s="58">
        <v>27670.02</v>
      </c>
      <c r="K38" s="59">
        <f t="shared" ref="K38" si="57">+F38-H38</f>
        <v>82146.98</v>
      </c>
    </row>
    <row r="39" spans="1:11" ht="25.5" x14ac:dyDescent="0.2">
      <c r="A39" s="42">
        <v>2112</v>
      </c>
      <c r="B39" s="42">
        <v>2470</v>
      </c>
      <c r="C39" s="42" t="s">
        <v>621</v>
      </c>
      <c r="D39" s="58">
        <v>24700</v>
      </c>
      <c r="E39" s="58">
        <v>0</v>
      </c>
      <c r="F39" s="59">
        <f t="shared" ref="F39" si="58">+D39+E39</f>
        <v>24700</v>
      </c>
      <c r="G39" s="58">
        <v>9095.3799999999992</v>
      </c>
      <c r="H39" s="58">
        <v>7374.88</v>
      </c>
      <c r="I39" s="58">
        <v>7374.88</v>
      </c>
      <c r="J39" s="58">
        <v>7374.88</v>
      </c>
      <c r="K39" s="59">
        <f t="shared" ref="K39" si="59">+F39-H39</f>
        <v>17325.12</v>
      </c>
    </row>
    <row r="40" spans="1:11" ht="25.5" x14ac:dyDescent="0.2">
      <c r="A40" s="42">
        <v>2112</v>
      </c>
      <c r="B40" s="42">
        <v>2480</v>
      </c>
      <c r="C40" s="42" t="s">
        <v>622</v>
      </c>
      <c r="D40" s="58">
        <v>448139</v>
      </c>
      <c r="E40" s="58">
        <v>0</v>
      </c>
      <c r="F40" s="59">
        <f t="shared" ref="F40" si="60">+D40+E40</f>
        <v>448139</v>
      </c>
      <c r="G40" s="58">
        <v>271671.21000000002</v>
      </c>
      <c r="H40" s="58">
        <v>79987</v>
      </c>
      <c r="I40" s="58">
        <v>79987</v>
      </c>
      <c r="J40" s="58">
        <v>79987</v>
      </c>
      <c r="K40" s="59">
        <f t="shared" ref="K40" si="61">+F40-H40</f>
        <v>368152</v>
      </c>
    </row>
    <row r="41" spans="1:11" ht="25.5" x14ac:dyDescent="0.2">
      <c r="A41" s="42">
        <v>2112</v>
      </c>
      <c r="B41" s="42">
        <v>2490</v>
      </c>
      <c r="C41" s="42" t="s">
        <v>623</v>
      </c>
      <c r="D41" s="58">
        <v>47775</v>
      </c>
      <c r="E41" s="58">
        <v>0</v>
      </c>
      <c r="F41" s="59">
        <f t="shared" ref="F41" si="62">+D41+E41</f>
        <v>47775</v>
      </c>
      <c r="G41" s="58">
        <v>25495.09</v>
      </c>
      <c r="H41" s="58">
        <v>18169.59</v>
      </c>
      <c r="I41" s="58">
        <v>18169.59</v>
      </c>
      <c r="J41" s="58">
        <v>18169.59</v>
      </c>
      <c r="K41" s="59">
        <f t="shared" ref="K41" si="63">+F41-H41</f>
        <v>29605.41</v>
      </c>
    </row>
    <row r="42" spans="1:11" ht="25.5" x14ac:dyDescent="0.2">
      <c r="A42" s="42">
        <v>2112</v>
      </c>
      <c r="B42" s="42">
        <v>2520</v>
      </c>
      <c r="C42" s="42" t="s">
        <v>624</v>
      </c>
      <c r="D42" s="58">
        <v>2600</v>
      </c>
      <c r="E42" s="58">
        <v>0</v>
      </c>
      <c r="F42" s="59">
        <f t="shared" ref="F42" si="64">+D42+E42</f>
        <v>2600</v>
      </c>
      <c r="G42" s="58">
        <v>2600</v>
      </c>
      <c r="H42" s="58">
        <v>2600</v>
      </c>
      <c r="I42" s="58">
        <v>2600</v>
      </c>
      <c r="J42" s="58">
        <v>2600</v>
      </c>
      <c r="K42" s="59">
        <f t="shared" ref="K42" si="65">+F42-H42</f>
        <v>0</v>
      </c>
    </row>
    <row r="43" spans="1:11" ht="25.5" x14ac:dyDescent="0.2">
      <c r="A43" s="42">
        <v>2112</v>
      </c>
      <c r="B43" s="42">
        <v>2530</v>
      </c>
      <c r="C43" s="42" t="s">
        <v>625</v>
      </c>
      <c r="D43" s="58">
        <v>42405</v>
      </c>
      <c r="E43" s="58">
        <v>0</v>
      </c>
      <c r="F43" s="59">
        <f t="shared" ref="F43" si="66">+D43+E43</f>
        <v>42405</v>
      </c>
      <c r="G43" s="58">
        <v>33498.57</v>
      </c>
      <c r="H43" s="58">
        <v>0</v>
      </c>
      <c r="I43" s="58">
        <v>0</v>
      </c>
      <c r="J43" s="58">
        <v>0</v>
      </c>
      <c r="K43" s="59">
        <f t="shared" ref="K43" si="67">+F43-H43</f>
        <v>42405</v>
      </c>
    </row>
    <row r="44" spans="1:11" ht="25.5" x14ac:dyDescent="0.2">
      <c r="A44" s="42">
        <v>2112</v>
      </c>
      <c r="B44" s="42">
        <v>2550</v>
      </c>
      <c r="C44" s="42" t="s">
        <v>626</v>
      </c>
      <c r="D44" s="58">
        <v>116375</v>
      </c>
      <c r="E44" s="58">
        <v>0</v>
      </c>
      <c r="F44" s="59">
        <f t="shared" ref="F44" si="68">+D44+E44</f>
        <v>116375</v>
      </c>
      <c r="G44" s="58">
        <v>0</v>
      </c>
      <c r="H44" s="58">
        <v>0</v>
      </c>
      <c r="I44" s="58">
        <v>0</v>
      </c>
      <c r="J44" s="58">
        <v>0</v>
      </c>
      <c r="K44" s="59">
        <f t="shared" ref="K44" si="69">+F44-H44</f>
        <v>116375</v>
      </c>
    </row>
    <row r="45" spans="1:11" ht="25.5" x14ac:dyDescent="0.2">
      <c r="A45" s="42">
        <v>2112</v>
      </c>
      <c r="B45" s="42">
        <v>2560</v>
      </c>
      <c r="C45" s="42" t="s">
        <v>627</v>
      </c>
      <c r="D45" s="58">
        <v>29715</v>
      </c>
      <c r="E45" s="58">
        <v>0</v>
      </c>
      <c r="F45" s="59">
        <f t="shared" ref="F45" si="70">+D45+E45</f>
        <v>29715</v>
      </c>
      <c r="G45" s="58">
        <v>27056.5</v>
      </c>
      <c r="H45" s="58">
        <v>976.5</v>
      </c>
      <c r="I45" s="58">
        <v>976.5</v>
      </c>
      <c r="J45" s="58">
        <v>976.5</v>
      </c>
      <c r="K45" s="59">
        <f t="shared" ref="K45" si="71">+F45-H45</f>
        <v>28738.5</v>
      </c>
    </row>
    <row r="46" spans="1:11" ht="25.5" x14ac:dyDescent="0.2">
      <c r="A46" s="42">
        <v>2112</v>
      </c>
      <c r="B46" s="42">
        <v>2590</v>
      </c>
      <c r="C46" s="42" t="s">
        <v>628</v>
      </c>
      <c r="D46" s="58">
        <v>0</v>
      </c>
      <c r="E46" s="58">
        <v>0</v>
      </c>
      <c r="F46" s="59">
        <f t="shared" ref="F46" si="72">+D46+E46</f>
        <v>0</v>
      </c>
      <c r="G46" s="58">
        <v>0</v>
      </c>
      <c r="H46" s="58">
        <v>0</v>
      </c>
      <c r="I46" s="58">
        <v>0</v>
      </c>
      <c r="J46" s="58">
        <v>0</v>
      </c>
      <c r="K46" s="59">
        <f t="shared" ref="K46" si="73">+F46-H46</f>
        <v>0</v>
      </c>
    </row>
    <row r="47" spans="1:11" ht="25.5" x14ac:dyDescent="0.2">
      <c r="A47" s="42">
        <v>2112</v>
      </c>
      <c r="B47" s="42">
        <v>2610</v>
      </c>
      <c r="C47" s="42" t="s">
        <v>629</v>
      </c>
      <c r="D47" s="58">
        <v>4154660</v>
      </c>
      <c r="E47" s="58">
        <v>109692</v>
      </c>
      <c r="F47" s="59">
        <f t="shared" ref="F47" si="74">+D47+E47</f>
        <v>4264352</v>
      </c>
      <c r="G47" s="58">
        <v>1912252.57</v>
      </c>
      <c r="H47" s="58">
        <v>1382663.84</v>
      </c>
      <c r="I47" s="58">
        <v>1382313.83</v>
      </c>
      <c r="J47" s="58">
        <v>1382313.83</v>
      </c>
      <c r="K47" s="59">
        <f t="shared" ref="K47" si="75">+F47-H47</f>
        <v>2881688.16</v>
      </c>
    </row>
    <row r="48" spans="1:11" ht="25.5" x14ac:dyDescent="0.2">
      <c r="A48" s="42">
        <v>2112</v>
      </c>
      <c r="B48" s="42">
        <v>2710</v>
      </c>
      <c r="C48" s="42" t="s">
        <v>630</v>
      </c>
      <c r="D48" s="58">
        <v>680000</v>
      </c>
      <c r="E48" s="58">
        <v>-250662</v>
      </c>
      <c r="F48" s="59">
        <f t="shared" ref="F48" si="76">+D48+E48</f>
        <v>429338</v>
      </c>
      <c r="G48" s="58">
        <v>326323.44</v>
      </c>
      <c r="H48" s="58">
        <v>47504.32</v>
      </c>
      <c r="I48" s="58">
        <v>47504.32</v>
      </c>
      <c r="J48" s="58">
        <v>47504.32</v>
      </c>
      <c r="K48" s="59">
        <f t="shared" ref="K48" si="77">+F48-H48</f>
        <v>381833.68</v>
      </c>
    </row>
    <row r="49" spans="1:11" ht="25.5" x14ac:dyDescent="0.2">
      <c r="A49" s="42">
        <v>2112</v>
      </c>
      <c r="B49" s="42">
        <v>2720</v>
      </c>
      <c r="C49" s="42" t="s">
        <v>631</v>
      </c>
      <c r="D49" s="58">
        <v>58199</v>
      </c>
      <c r="E49" s="58">
        <v>5000</v>
      </c>
      <c r="F49" s="59">
        <f t="shared" ref="F49" si="78">+D49+E49</f>
        <v>63199</v>
      </c>
      <c r="G49" s="58">
        <v>37165.1</v>
      </c>
      <c r="H49" s="58">
        <v>14987.13</v>
      </c>
      <c r="I49" s="58">
        <v>14987.13</v>
      </c>
      <c r="J49" s="58">
        <v>14987.13</v>
      </c>
      <c r="K49" s="59">
        <f t="shared" ref="K49" si="79">+F49-H49</f>
        <v>48211.87</v>
      </c>
    </row>
    <row r="50" spans="1:11" ht="25.5" x14ac:dyDescent="0.2">
      <c r="A50" s="42">
        <v>2112</v>
      </c>
      <c r="B50" s="42">
        <v>2730</v>
      </c>
      <c r="C50" s="42" t="s">
        <v>632</v>
      </c>
      <c r="D50" s="58">
        <v>1500</v>
      </c>
      <c r="E50" s="58">
        <v>8965</v>
      </c>
      <c r="F50" s="59">
        <f t="shared" ref="F50" si="80">+D50+E50</f>
        <v>10465</v>
      </c>
      <c r="G50" s="58">
        <v>10429</v>
      </c>
      <c r="H50" s="58">
        <v>8965</v>
      </c>
      <c r="I50" s="58">
        <v>8965</v>
      </c>
      <c r="J50" s="58">
        <v>8965</v>
      </c>
      <c r="K50" s="59">
        <f t="shared" ref="K50" si="81">+F50-H50</f>
        <v>1500</v>
      </c>
    </row>
    <row r="51" spans="1:11" x14ac:dyDescent="0.2">
      <c r="A51" s="42">
        <v>2112</v>
      </c>
      <c r="B51" s="42">
        <v>2740</v>
      </c>
      <c r="C51" s="42" t="s">
        <v>633</v>
      </c>
      <c r="D51" s="58">
        <v>0</v>
      </c>
      <c r="E51" s="58">
        <v>0</v>
      </c>
      <c r="F51" s="59">
        <f t="shared" ref="F51" si="82">+D51+E51</f>
        <v>0</v>
      </c>
      <c r="G51" s="58">
        <v>0</v>
      </c>
      <c r="H51" s="58">
        <v>0</v>
      </c>
      <c r="I51" s="58">
        <v>0</v>
      </c>
      <c r="J51" s="58">
        <v>0</v>
      </c>
      <c r="K51" s="59">
        <f t="shared" ref="K51" si="83">+F51-H51</f>
        <v>0</v>
      </c>
    </row>
    <row r="52" spans="1:11" ht="25.5" x14ac:dyDescent="0.2">
      <c r="A52" s="42">
        <v>2112</v>
      </c>
      <c r="B52" s="42">
        <v>2750</v>
      </c>
      <c r="C52" s="42" t="s">
        <v>634</v>
      </c>
      <c r="D52" s="58">
        <v>40000</v>
      </c>
      <c r="E52" s="58">
        <v>10000</v>
      </c>
      <c r="F52" s="59">
        <f t="shared" ref="F52" si="84">+D52+E52</f>
        <v>50000</v>
      </c>
      <c r="G52" s="58">
        <v>0</v>
      </c>
      <c r="H52" s="58">
        <v>0</v>
      </c>
      <c r="I52" s="58">
        <v>0</v>
      </c>
      <c r="J52" s="58">
        <v>0</v>
      </c>
      <c r="K52" s="59">
        <f t="shared" ref="K52" si="85">+F52-H52</f>
        <v>50000</v>
      </c>
    </row>
    <row r="53" spans="1:11" ht="25.5" x14ac:dyDescent="0.2">
      <c r="A53" s="42">
        <v>2112</v>
      </c>
      <c r="B53" s="42">
        <v>2910</v>
      </c>
      <c r="C53" s="42" t="s">
        <v>635</v>
      </c>
      <c r="D53" s="58">
        <v>2072314</v>
      </c>
      <c r="E53" s="58">
        <v>0</v>
      </c>
      <c r="F53" s="59">
        <f t="shared" ref="F53" si="86">+D53+E53</f>
        <v>2072314</v>
      </c>
      <c r="G53" s="58">
        <v>1001744.95</v>
      </c>
      <c r="H53" s="58">
        <v>7148.61</v>
      </c>
      <c r="I53" s="58">
        <v>7148.61</v>
      </c>
      <c r="J53" s="58">
        <v>7148.61</v>
      </c>
      <c r="K53" s="59">
        <f t="shared" ref="K53" si="87">+F53-H53</f>
        <v>2065165.39</v>
      </c>
    </row>
    <row r="54" spans="1:11" ht="25.5" x14ac:dyDescent="0.2">
      <c r="A54" s="42">
        <v>2112</v>
      </c>
      <c r="B54" s="42">
        <v>2920</v>
      </c>
      <c r="C54" s="42" t="s">
        <v>636</v>
      </c>
      <c r="D54" s="58">
        <v>35893</v>
      </c>
      <c r="E54" s="58">
        <v>12662</v>
      </c>
      <c r="F54" s="59">
        <f t="shared" ref="F54" si="88">+D54+E54</f>
        <v>48555</v>
      </c>
      <c r="G54" s="58">
        <v>30533.200000000001</v>
      </c>
      <c r="H54" s="58">
        <v>25130.18</v>
      </c>
      <c r="I54" s="58">
        <v>25130.18</v>
      </c>
      <c r="J54" s="58">
        <v>25130.18</v>
      </c>
      <c r="K54" s="59">
        <f t="shared" ref="K54" si="89">+F54-H54</f>
        <v>23424.82</v>
      </c>
    </row>
    <row r="55" spans="1:11" ht="25.5" x14ac:dyDescent="0.2">
      <c r="A55" s="42">
        <v>2112</v>
      </c>
      <c r="B55" s="42">
        <v>2930</v>
      </c>
      <c r="C55" s="42" t="s">
        <v>637</v>
      </c>
      <c r="D55" s="58">
        <v>13743</v>
      </c>
      <c r="E55" s="58">
        <v>1560</v>
      </c>
      <c r="F55" s="59">
        <f t="shared" ref="F55" si="90">+D55+E55</f>
        <v>15303</v>
      </c>
      <c r="G55" s="58">
        <v>1592.1</v>
      </c>
      <c r="H55" s="58">
        <v>692</v>
      </c>
      <c r="I55" s="58">
        <v>692</v>
      </c>
      <c r="J55" s="58">
        <v>692</v>
      </c>
      <c r="K55" s="59">
        <f t="shared" ref="K55" si="91">+F55-H55</f>
        <v>14611</v>
      </c>
    </row>
    <row r="56" spans="1:11" ht="25.5" x14ac:dyDescent="0.2">
      <c r="A56" s="42">
        <v>2112</v>
      </c>
      <c r="B56" s="42">
        <v>2940</v>
      </c>
      <c r="C56" s="42" t="s">
        <v>638</v>
      </c>
      <c r="D56" s="58">
        <v>733902</v>
      </c>
      <c r="E56" s="58">
        <v>19200</v>
      </c>
      <c r="F56" s="59">
        <f t="shared" ref="F56" si="92">+D56+E56</f>
        <v>753102</v>
      </c>
      <c r="G56" s="58">
        <v>443204.06</v>
      </c>
      <c r="H56" s="58">
        <v>746</v>
      </c>
      <c r="I56" s="58">
        <v>746</v>
      </c>
      <c r="J56" s="58">
        <v>746</v>
      </c>
      <c r="K56" s="59">
        <f t="shared" ref="K56" si="93">+F56-H56</f>
        <v>752356</v>
      </c>
    </row>
    <row r="57" spans="1:11" ht="25.5" x14ac:dyDescent="0.2">
      <c r="A57" s="42">
        <v>2112</v>
      </c>
      <c r="B57" s="42">
        <v>2950</v>
      </c>
      <c r="C57" s="42" t="s">
        <v>639</v>
      </c>
      <c r="D57" s="58">
        <v>5200</v>
      </c>
      <c r="E57" s="58">
        <v>0</v>
      </c>
      <c r="F57" s="59">
        <f t="shared" ref="F57" si="94">+D57+E57</f>
        <v>5200</v>
      </c>
      <c r="G57" s="58">
        <v>0</v>
      </c>
      <c r="H57" s="58">
        <v>0</v>
      </c>
      <c r="I57" s="58">
        <v>0</v>
      </c>
      <c r="J57" s="58">
        <v>0</v>
      </c>
      <c r="K57" s="59">
        <f t="shared" ref="K57" si="95">+F57-H57</f>
        <v>5200</v>
      </c>
    </row>
    <row r="58" spans="1:11" ht="25.5" x14ac:dyDescent="0.2">
      <c r="A58" s="42">
        <v>2112</v>
      </c>
      <c r="B58" s="42">
        <v>2960</v>
      </c>
      <c r="C58" s="42" t="s">
        <v>640</v>
      </c>
      <c r="D58" s="58">
        <v>79838</v>
      </c>
      <c r="E58" s="58">
        <v>0</v>
      </c>
      <c r="F58" s="59">
        <f t="shared" ref="F58" si="96">+D58+E58</f>
        <v>79838</v>
      </c>
      <c r="G58" s="58">
        <v>58755.09</v>
      </c>
      <c r="H58" s="58">
        <v>58075.09</v>
      </c>
      <c r="I58" s="58">
        <v>57395.09</v>
      </c>
      <c r="J58" s="58">
        <v>57395.09</v>
      </c>
      <c r="K58" s="59">
        <f t="shared" ref="K58" si="97">+F58-H58</f>
        <v>21762.910000000003</v>
      </c>
    </row>
    <row r="59" spans="1:11" ht="25.5" x14ac:dyDescent="0.2">
      <c r="A59" s="42">
        <v>2112</v>
      </c>
      <c r="B59" s="42">
        <v>2980</v>
      </c>
      <c r="C59" s="42" t="s">
        <v>641</v>
      </c>
      <c r="D59" s="58">
        <v>0</v>
      </c>
      <c r="E59" s="58">
        <v>0</v>
      </c>
      <c r="F59" s="59">
        <f t="shared" ref="F59" si="98">+D59+E59</f>
        <v>0</v>
      </c>
      <c r="G59" s="58">
        <v>0</v>
      </c>
      <c r="H59" s="58">
        <v>0</v>
      </c>
      <c r="I59" s="58">
        <v>0</v>
      </c>
      <c r="J59" s="58">
        <v>0</v>
      </c>
      <c r="K59" s="59">
        <f t="shared" ref="K59" si="99">+F59-H59</f>
        <v>0</v>
      </c>
    </row>
    <row r="60" spans="1:11" ht="25.5" x14ac:dyDescent="0.2">
      <c r="A60" s="42">
        <v>2112</v>
      </c>
      <c r="B60" s="42">
        <v>2990</v>
      </c>
      <c r="C60" s="42" t="s">
        <v>642</v>
      </c>
      <c r="D60" s="58">
        <v>68711</v>
      </c>
      <c r="E60" s="58">
        <v>4800</v>
      </c>
      <c r="F60" s="59">
        <f t="shared" ref="F60" si="100">+D60+E60</f>
        <v>73511</v>
      </c>
      <c r="G60" s="58">
        <v>45011.040000000001</v>
      </c>
      <c r="H60" s="58">
        <v>4149.62</v>
      </c>
      <c r="I60" s="58">
        <v>4149.62</v>
      </c>
      <c r="J60" s="58">
        <v>4149.62</v>
      </c>
      <c r="K60" s="59">
        <f t="shared" ref="K60" si="101">+F60-H60</f>
        <v>69361.38</v>
      </c>
    </row>
    <row r="61" spans="1:11" x14ac:dyDescent="0.2">
      <c r="A61" s="42">
        <v>2112</v>
      </c>
      <c r="B61" s="42">
        <v>3110</v>
      </c>
      <c r="C61" s="42" t="s">
        <v>643</v>
      </c>
      <c r="D61" s="58">
        <v>1656200</v>
      </c>
      <c r="E61" s="58">
        <v>43419</v>
      </c>
      <c r="F61" s="59">
        <f t="shared" ref="F61" si="102">+D61+E61</f>
        <v>1699619</v>
      </c>
      <c r="G61" s="58">
        <v>554191</v>
      </c>
      <c r="H61" s="58">
        <v>554191</v>
      </c>
      <c r="I61" s="58">
        <v>554191</v>
      </c>
      <c r="J61" s="58">
        <v>554191</v>
      </c>
      <c r="K61" s="59">
        <f t="shared" ref="K61" si="103">+F61-H61</f>
        <v>1145428</v>
      </c>
    </row>
    <row r="62" spans="1:11" x14ac:dyDescent="0.2">
      <c r="A62" s="42">
        <v>2112</v>
      </c>
      <c r="B62" s="42">
        <v>3120</v>
      </c>
      <c r="C62" s="42" t="s">
        <v>644</v>
      </c>
      <c r="D62" s="58">
        <v>311585</v>
      </c>
      <c r="E62" s="58">
        <v>0</v>
      </c>
      <c r="F62" s="59">
        <f t="shared" ref="F62" si="104">+D62+E62</f>
        <v>311585</v>
      </c>
      <c r="G62" s="58">
        <v>113041.43</v>
      </c>
      <c r="H62" s="58">
        <v>113041.43</v>
      </c>
      <c r="I62" s="58">
        <v>113041.43</v>
      </c>
      <c r="J62" s="58">
        <v>113041.43</v>
      </c>
      <c r="K62" s="59">
        <f t="shared" ref="K62" si="105">+F62-H62</f>
        <v>198543.57</v>
      </c>
    </row>
    <row r="63" spans="1:11" x14ac:dyDescent="0.2">
      <c r="A63" s="42">
        <v>2112</v>
      </c>
      <c r="B63" s="42">
        <v>3130</v>
      </c>
      <c r="C63" s="42" t="s">
        <v>645</v>
      </c>
      <c r="D63" s="58">
        <v>114480</v>
      </c>
      <c r="E63" s="58">
        <v>750</v>
      </c>
      <c r="F63" s="59">
        <f t="shared" ref="F63" si="106">+D63+E63</f>
        <v>115230</v>
      </c>
      <c r="G63" s="58">
        <v>43409.85</v>
      </c>
      <c r="H63" s="58">
        <v>42784.85</v>
      </c>
      <c r="I63" s="58">
        <v>42784.85</v>
      </c>
      <c r="J63" s="58">
        <v>42784.85</v>
      </c>
      <c r="K63" s="59">
        <f t="shared" ref="K63" si="107">+F63-H63</f>
        <v>72445.149999999994</v>
      </c>
    </row>
    <row r="64" spans="1:11" ht="25.5" x14ac:dyDescent="0.2">
      <c r="A64" s="42">
        <v>2112</v>
      </c>
      <c r="B64" s="42">
        <v>3140</v>
      </c>
      <c r="C64" s="42" t="s">
        <v>646</v>
      </c>
      <c r="D64" s="58">
        <v>1057228</v>
      </c>
      <c r="E64" s="58">
        <v>0</v>
      </c>
      <c r="F64" s="59">
        <f t="shared" ref="F64" si="108">+D64+E64</f>
        <v>1057228</v>
      </c>
      <c r="G64" s="58">
        <v>284656.14</v>
      </c>
      <c r="H64" s="58">
        <v>284656.14</v>
      </c>
      <c r="I64" s="58">
        <v>284656.14</v>
      </c>
      <c r="J64" s="58">
        <v>284656.14</v>
      </c>
      <c r="K64" s="59">
        <f t="shared" ref="K64" si="109">+F64-H64</f>
        <v>772571.86</v>
      </c>
    </row>
    <row r="65" spans="1:11" x14ac:dyDescent="0.2">
      <c r="A65" s="42">
        <v>2112</v>
      </c>
      <c r="B65" s="42">
        <v>3150</v>
      </c>
      <c r="C65" s="42" t="s">
        <v>647</v>
      </c>
      <c r="D65" s="58">
        <v>386039</v>
      </c>
      <c r="E65" s="58">
        <v>0</v>
      </c>
      <c r="F65" s="59">
        <f t="shared" ref="F65" si="110">+D65+E65</f>
        <v>386039</v>
      </c>
      <c r="G65" s="58">
        <v>141236.16</v>
      </c>
      <c r="H65" s="58">
        <v>141236.16</v>
      </c>
      <c r="I65" s="58">
        <v>141236.16</v>
      </c>
      <c r="J65" s="58">
        <v>141236.16</v>
      </c>
      <c r="K65" s="59">
        <f t="shared" ref="K65" si="111">+F65-H65</f>
        <v>244802.84</v>
      </c>
    </row>
    <row r="66" spans="1:11" ht="25.5" x14ac:dyDescent="0.2">
      <c r="A66" s="42">
        <v>2112</v>
      </c>
      <c r="B66" s="42">
        <v>3160</v>
      </c>
      <c r="C66" s="42" t="s">
        <v>648</v>
      </c>
      <c r="D66" s="58">
        <v>1595160</v>
      </c>
      <c r="E66" s="58">
        <v>0</v>
      </c>
      <c r="F66" s="59">
        <f t="shared" ref="F66" si="112">+D66+E66</f>
        <v>1595160</v>
      </c>
      <c r="G66" s="58">
        <v>794999.64</v>
      </c>
      <c r="H66" s="58">
        <v>662499.69999999995</v>
      </c>
      <c r="I66" s="58">
        <v>662499.69999999995</v>
      </c>
      <c r="J66" s="58">
        <v>662499.69999999995</v>
      </c>
      <c r="K66" s="59">
        <f t="shared" ref="K66" si="113">+F66-H66</f>
        <v>932660.3</v>
      </c>
    </row>
    <row r="67" spans="1:11" ht="25.5" x14ac:dyDescent="0.2">
      <c r="A67" s="42">
        <v>2112</v>
      </c>
      <c r="B67" s="42">
        <v>3170</v>
      </c>
      <c r="C67" s="42" t="s">
        <v>649</v>
      </c>
      <c r="D67" s="58">
        <v>1025000</v>
      </c>
      <c r="E67" s="58">
        <v>330000</v>
      </c>
      <c r="F67" s="59">
        <f t="shared" ref="F67" si="114">+D67+E67</f>
        <v>1355000</v>
      </c>
      <c r="G67" s="58">
        <v>550468.6</v>
      </c>
      <c r="H67" s="58">
        <v>549408.6</v>
      </c>
      <c r="I67" s="58">
        <v>549408.6</v>
      </c>
      <c r="J67" s="58">
        <v>549408.6</v>
      </c>
      <c r="K67" s="59">
        <f t="shared" ref="K67" si="115">+F67-H67</f>
        <v>805591.4</v>
      </c>
    </row>
    <row r="68" spans="1:11" ht="25.5" x14ac:dyDescent="0.2">
      <c r="A68" s="42">
        <v>2112</v>
      </c>
      <c r="B68" s="42">
        <v>3180</v>
      </c>
      <c r="C68" s="42" t="s">
        <v>650</v>
      </c>
      <c r="D68" s="58">
        <v>98590</v>
      </c>
      <c r="E68" s="58">
        <v>0</v>
      </c>
      <c r="F68" s="59">
        <f t="shared" ref="F68" si="116">+D68+E68</f>
        <v>98590</v>
      </c>
      <c r="G68" s="58">
        <v>89525.73</v>
      </c>
      <c r="H68" s="58">
        <v>52985.73</v>
      </c>
      <c r="I68" s="58">
        <v>52985.73</v>
      </c>
      <c r="J68" s="58">
        <v>52985.73</v>
      </c>
      <c r="K68" s="59">
        <f t="shared" ref="K68" si="117">+F68-H68</f>
        <v>45604.27</v>
      </c>
    </row>
    <row r="69" spans="1:11" ht="25.5" x14ac:dyDescent="0.2">
      <c r="A69" s="42">
        <v>2112</v>
      </c>
      <c r="B69" s="42">
        <v>3220</v>
      </c>
      <c r="C69" s="42" t="s">
        <v>651</v>
      </c>
      <c r="D69" s="58">
        <v>3392934</v>
      </c>
      <c r="E69" s="58">
        <v>-238890.59</v>
      </c>
      <c r="F69" s="59">
        <f t="shared" ref="F69" si="118">+D69+E69</f>
        <v>3154043.41</v>
      </c>
      <c r="G69" s="58">
        <v>863735.33</v>
      </c>
      <c r="H69" s="58">
        <v>847631.33</v>
      </c>
      <c r="I69" s="58">
        <v>847631.33</v>
      </c>
      <c r="J69" s="58">
        <v>847631.33</v>
      </c>
      <c r="K69" s="59">
        <f t="shared" ref="K69" si="119">+F69-H69</f>
        <v>2306412.08</v>
      </c>
    </row>
    <row r="70" spans="1:11" ht="25.5" x14ac:dyDescent="0.2">
      <c r="A70" s="42">
        <v>2112</v>
      </c>
      <c r="B70" s="42">
        <v>3230</v>
      </c>
      <c r="C70" s="42" t="s">
        <v>652</v>
      </c>
      <c r="D70" s="58">
        <v>1296000</v>
      </c>
      <c r="E70" s="58">
        <v>-443093</v>
      </c>
      <c r="F70" s="59">
        <f t="shared" ref="F70" si="120">+D70+E70</f>
        <v>852907</v>
      </c>
      <c r="G70" s="58">
        <v>39380</v>
      </c>
      <c r="H70" s="58">
        <v>7160</v>
      </c>
      <c r="I70" s="58">
        <v>7160</v>
      </c>
      <c r="J70" s="58">
        <v>7160</v>
      </c>
      <c r="K70" s="59">
        <f t="shared" ref="K70" si="121">+F70-H70</f>
        <v>845747</v>
      </c>
    </row>
    <row r="71" spans="1:11" ht="25.5" x14ac:dyDescent="0.2">
      <c r="A71" s="42">
        <v>2112</v>
      </c>
      <c r="B71" s="42">
        <v>3250</v>
      </c>
      <c r="C71" s="42" t="s">
        <v>653</v>
      </c>
      <c r="D71" s="58">
        <v>2559360</v>
      </c>
      <c r="E71" s="58">
        <v>432662</v>
      </c>
      <c r="F71" s="59">
        <f t="shared" ref="F71" si="122">+D71+E71</f>
        <v>2992022</v>
      </c>
      <c r="G71" s="58">
        <v>1219021.75</v>
      </c>
      <c r="H71" s="58">
        <v>1108415.93</v>
      </c>
      <c r="I71" s="58">
        <v>1093555.93</v>
      </c>
      <c r="J71" s="58">
        <v>1093555.93</v>
      </c>
      <c r="K71" s="59">
        <f t="shared" ref="K71" si="123">+F71-H71</f>
        <v>1883606.07</v>
      </c>
    </row>
    <row r="72" spans="1:11" ht="25.5" x14ac:dyDescent="0.2">
      <c r="A72" s="42">
        <v>2112</v>
      </c>
      <c r="B72" s="42">
        <v>3260</v>
      </c>
      <c r="C72" s="42" t="s">
        <v>654</v>
      </c>
      <c r="D72" s="58">
        <v>0</v>
      </c>
      <c r="E72" s="58">
        <v>45000</v>
      </c>
      <c r="F72" s="59">
        <f t="shared" ref="F72" si="124">+D72+E72</f>
        <v>45000</v>
      </c>
      <c r="G72" s="58">
        <v>0</v>
      </c>
      <c r="H72" s="58">
        <v>0</v>
      </c>
      <c r="I72" s="58">
        <v>0</v>
      </c>
      <c r="J72" s="58">
        <v>0</v>
      </c>
      <c r="K72" s="59">
        <f t="shared" ref="K72" si="125">+F72-H72</f>
        <v>45000</v>
      </c>
    </row>
    <row r="73" spans="1:11" ht="25.5" x14ac:dyDescent="0.2">
      <c r="A73" s="42">
        <v>2112</v>
      </c>
      <c r="B73" s="42">
        <v>3270</v>
      </c>
      <c r="C73" s="42" t="s">
        <v>655</v>
      </c>
      <c r="D73" s="58">
        <v>3510838</v>
      </c>
      <c r="E73" s="58">
        <v>1270000</v>
      </c>
      <c r="F73" s="59">
        <f t="shared" ref="F73" si="126">+D73+E73</f>
        <v>4780838</v>
      </c>
      <c r="G73" s="58">
        <v>1757916</v>
      </c>
      <c r="H73" s="58">
        <v>1757916</v>
      </c>
      <c r="I73" s="58">
        <v>1757916</v>
      </c>
      <c r="J73" s="58">
        <v>1757916</v>
      </c>
      <c r="K73" s="59">
        <f t="shared" ref="K73" si="127">+F73-H73</f>
        <v>3022922</v>
      </c>
    </row>
    <row r="74" spans="1:11" ht="25.5" x14ac:dyDescent="0.2">
      <c r="A74" s="42">
        <v>2112</v>
      </c>
      <c r="B74" s="42">
        <v>3290</v>
      </c>
      <c r="C74" s="42" t="s">
        <v>656</v>
      </c>
      <c r="D74" s="58">
        <v>559270</v>
      </c>
      <c r="E74" s="58">
        <v>-24852</v>
      </c>
      <c r="F74" s="59">
        <f t="shared" ref="F74" si="128">+D74+E74</f>
        <v>534418</v>
      </c>
      <c r="G74" s="58">
        <v>215691.74</v>
      </c>
      <c r="H74" s="58">
        <v>211141.74</v>
      </c>
      <c r="I74" s="58">
        <v>211096.74</v>
      </c>
      <c r="J74" s="58">
        <v>211096.74</v>
      </c>
      <c r="K74" s="59">
        <f t="shared" ref="K74" si="129">+F74-H74</f>
        <v>323276.26</v>
      </c>
    </row>
    <row r="75" spans="1:11" ht="25.5" x14ac:dyDescent="0.2">
      <c r="A75" s="42">
        <v>2112</v>
      </c>
      <c r="B75" s="42">
        <v>3310</v>
      </c>
      <c r="C75" s="42" t="s">
        <v>657</v>
      </c>
      <c r="D75" s="58">
        <v>400000</v>
      </c>
      <c r="E75" s="58">
        <v>0</v>
      </c>
      <c r="F75" s="59">
        <f t="shared" ref="F75" si="130">+D75+E75</f>
        <v>400000</v>
      </c>
      <c r="G75" s="58">
        <v>10449.75</v>
      </c>
      <c r="H75" s="58">
        <v>10449.75</v>
      </c>
      <c r="I75" s="58">
        <v>10449.75</v>
      </c>
      <c r="J75" s="58">
        <v>10449.75</v>
      </c>
      <c r="K75" s="59">
        <f t="shared" ref="K75" si="131">+F75-H75</f>
        <v>389550.25</v>
      </c>
    </row>
    <row r="76" spans="1:11" ht="25.5" x14ac:dyDescent="0.2">
      <c r="A76" s="42">
        <v>2112</v>
      </c>
      <c r="B76" s="42">
        <v>3320</v>
      </c>
      <c r="C76" s="42" t="s">
        <v>658</v>
      </c>
      <c r="D76" s="58">
        <v>165000</v>
      </c>
      <c r="E76" s="58">
        <v>0</v>
      </c>
      <c r="F76" s="59">
        <f t="shared" ref="F76" si="132">+D76+E76</f>
        <v>165000</v>
      </c>
      <c r="G76" s="58">
        <v>0</v>
      </c>
      <c r="H76" s="58">
        <v>0</v>
      </c>
      <c r="I76" s="58">
        <v>0</v>
      </c>
      <c r="J76" s="58">
        <v>0</v>
      </c>
      <c r="K76" s="59">
        <f t="shared" ref="K76" si="133">+F76-H76</f>
        <v>165000</v>
      </c>
    </row>
    <row r="77" spans="1:11" ht="25.5" x14ac:dyDescent="0.2">
      <c r="A77" s="42">
        <v>2112</v>
      </c>
      <c r="B77" s="42">
        <v>3330</v>
      </c>
      <c r="C77" s="42" t="s">
        <v>659</v>
      </c>
      <c r="D77" s="58">
        <v>1002460</v>
      </c>
      <c r="E77" s="58">
        <v>154824.6</v>
      </c>
      <c r="F77" s="59">
        <f t="shared" ref="F77" si="134">+D77+E77</f>
        <v>1157284.6000000001</v>
      </c>
      <c r="G77" s="58">
        <v>0</v>
      </c>
      <c r="H77" s="58">
        <v>0</v>
      </c>
      <c r="I77" s="58">
        <v>0</v>
      </c>
      <c r="J77" s="58">
        <v>0</v>
      </c>
      <c r="K77" s="59">
        <f t="shared" ref="K77" si="135">+F77-H77</f>
        <v>1157284.6000000001</v>
      </c>
    </row>
    <row r="78" spans="1:11" ht="25.5" x14ac:dyDescent="0.2">
      <c r="A78" s="42">
        <v>2112</v>
      </c>
      <c r="B78" s="42">
        <v>3340</v>
      </c>
      <c r="C78" s="42" t="s">
        <v>660</v>
      </c>
      <c r="D78" s="58">
        <v>5852176</v>
      </c>
      <c r="E78" s="58">
        <v>0</v>
      </c>
      <c r="F78" s="59">
        <f t="shared" ref="F78" si="136">+D78+E78</f>
        <v>5852176</v>
      </c>
      <c r="G78" s="58">
        <v>314396.03999999998</v>
      </c>
      <c r="H78" s="58">
        <v>314396.03999999998</v>
      </c>
      <c r="I78" s="58">
        <v>309396.03999999998</v>
      </c>
      <c r="J78" s="58">
        <v>309396.03999999998</v>
      </c>
      <c r="K78" s="59">
        <f t="shared" ref="K78" si="137">+F78-H78</f>
        <v>5537779.96</v>
      </c>
    </row>
    <row r="79" spans="1:11" ht="25.5" x14ac:dyDescent="0.2">
      <c r="A79" s="42">
        <v>2112</v>
      </c>
      <c r="B79" s="42">
        <v>3360</v>
      </c>
      <c r="C79" s="42" t="s">
        <v>661</v>
      </c>
      <c r="D79" s="58">
        <v>2305660</v>
      </c>
      <c r="E79" s="58">
        <v>23712</v>
      </c>
      <c r="F79" s="59">
        <f t="shared" ref="F79" si="138">+D79+E79</f>
        <v>2329372</v>
      </c>
      <c r="G79" s="58">
        <v>975642.31</v>
      </c>
      <c r="H79" s="58">
        <v>253665.51</v>
      </c>
      <c r="I79" s="58">
        <v>253665.51</v>
      </c>
      <c r="J79" s="58">
        <v>253665.51</v>
      </c>
      <c r="K79" s="59">
        <f t="shared" ref="K79" si="139">+F79-H79</f>
        <v>2075706.49</v>
      </c>
    </row>
    <row r="80" spans="1:11" ht="25.5" x14ac:dyDescent="0.2">
      <c r="A80" s="42">
        <v>2112</v>
      </c>
      <c r="B80" s="42">
        <v>3380</v>
      </c>
      <c r="C80" s="42" t="s">
        <v>662</v>
      </c>
      <c r="D80" s="58">
        <v>2128201</v>
      </c>
      <c r="E80" s="58">
        <v>261596.12</v>
      </c>
      <c r="F80" s="59">
        <f t="shared" ref="F80" si="140">+D80+E80</f>
        <v>2389797.12</v>
      </c>
      <c r="G80" s="58">
        <v>2174268.69</v>
      </c>
      <c r="H80" s="58">
        <v>819588.95</v>
      </c>
      <c r="I80" s="58">
        <v>819588.95</v>
      </c>
      <c r="J80" s="58">
        <v>819588.95</v>
      </c>
      <c r="K80" s="59">
        <f t="shared" ref="K80" si="141">+F80-H80</f>
        <v>1570208.1700000002</v>
      </c>
    </row>
    <row r="81" spans="1:11" ht="25.5" x14ac:dyDescent="0.2">
      <c r="A81" s="42">
        <v>2112</v>
      </c>
      <c r="B81" s="42">
        <v>3390</v>
      </c>
      <c r="C81" s="42" t="s">
        <v>663</v>
      </c>
      <c r="D81" s="58">
        <v>2062148</v>
      </c>
      <c r="E81" s="58">
        <v>310808.13</v>
      </c>
      <c r="F81" s="59">
        <f t="shared" ref="F81" si="142">+D81+E81</f>
        <v>2372956.13</v>
      </c>
      <c r="G81" s="58">
        <v>782290.89</v>
      </c>
      <c r="H81" s="58">
        <v>766550.89</v>
      </c>
      <c r="I81" s="58">
        <v>766550.89</v>
      </c>
      <c r="J81" s="58">
        <v>766550.89</v>
      </c>
      <c r="K81" s="59">
        <f t="shared" ref="K81" si="143">+F81-H81</f>
        <v>1606405.2399999998</v>
      </c>
    </row>
    <row r="82" spans="1:11" ht="25.5" x14ac:dyDescent="0.2">
      <c r="A82" s="42">
        <v>2112</v>
      </c>
      <c r="B82" s="42">
        <v>3410</v>
      </c>
      <c r="C82" s="42" t="s">
        <v>664</v>
      </c>
      <c r="D82" s="58">
        <v>2217600</v>
      </c>
      <c r="E82" s="58">
        <v>0</v>
      </c>
      <c r="F82" s="59">
        <f t="shared" ref="F82" si="144">+D82+E82</f>
        <v>2217600</v>
      </c>
      <c r="G82" s="58">
        <v>972308.18</v>
      </c>
      <c r="H82" s="58">
        <v>972308.08</v>
      </c>
      <c r="I82" s="58">
        <v>964370.6</v>
      </c>
      <c r="J82" s="58">
        <v>964370.6</v>
      </c>
      <c r="K82" s="59">
        <f t="shared" ref="K82" si="145">+F82-H82</f>
        <v>1245291.92</v>
      </c>
    </row>
    <row r="83" spans="1:11" ht="25.5" x14ac:dyDescent="0.2">
      <c r="A83" s="42">
        <v>2112</v>
      </c>
      <c r="B83" s="42">
        <v>3450</v>
      </c>
      <c r="C83" s="42" t="s">
        <v>665</v>
      </c>
      <c r="D83" s="58">
        <v>510406</v>
      </c>
      <c r="E83" s="58">
        <v>0</v>
      </c>
      <c r="F83" s="59">
        <f t="shared" ref="F83" si="146">+D83+E83</f>
        <v>510406</v>
      </c>
      <c r="G83" s="58">
        <v>36526.199999999997</v>
      </c>
      <c r="H83" s="58">
        <v>36526.199999999997</v>
      </c>
      <c r="I83" s="58">
        <v>36526.199999999997</v>
      </c>
      <c r="J83" s="58">
        <v>36526.199999999997</v>
      </c>
      <c r="K83" s="59">
        <f t="shared" ref="K83" si="147">+F83-H83</f>
        <v>473879.8</v>
      </c>
    </row>
    <row r="84" spans="1:11" x14ac:dyDescent="0.2">
      <c r="A84" s="42">
        <v>2112</v>
      </c>
      <c r="B84" s="42">
        <v>3470</v>
      </c>
      <c r="C84" s="42" t="s">
        <v>666</v>
      </c>
      <c r="D84" s="58">
        <v>75500</v>
      </c>
      <c r="E84" s="58">
        <v>-10000</v>
      </c>
      <c r="F84" s="59">
        <f t="shared" ref="F84" si="148">+D84+E84</f>
        <v>65500</v>
      </c>
      <c r="G84" s="58">
        <v>0</v>
      </c>
      <c r="H84" s="58">
        <v>0</v>
      </c>
      <c r="I84" s="58">
        <v>0</v>
      </c>
      <c r="J84" s="58">
        <v>0</v>
      </c>
      <c r="K84" s="59">
        <f t="shared" ref="K84" si="149">+F84-H84</f>
        <v>65500</v>
      </c>
    </row>
    <row r="85" spans="1:11" ht="25.5" x14ac:dyDescent="0.2">
      <c r="A85" s="42">
        <v>2112</v>
      </c>
      <c r="B85" s="42">
        <v>3510</v>
      </c>
      <c r="C85" s="42" t="s">
        <v>667</v>
      </c>
      <c r="D85" s="58">
        <v>7019500</v>
      </c>
      <c r="E85" s="58">
        <v>2618952.7799999998</v>
      </c>
      <c r="F85" s="59">
        <f t="shared" ref="F85" si="150">+D85+E85</f>
        <v>9638452.7799999993</v>
      </c>
      <c r="G85" s="58">
        <v>2051683.31</v>
      </c>
      <c r="H85" s="58">
        <v>1113634.23</v>
      </c>
      <c r="I85" s="58">
        <v>1113634.23</v>
      </c>
      <c r="J85" s="58">
        <v>1113634.23</v>
      </c>
      <c r="K85" s="59">
        <f t="shared" ref="K85" si="151">+F85-H85</f>
        <v>8524818.5499999989</v>
      </c>
    </row>
    <row r="86" spans="1:11" ht="25.5" x14ac:dyDescent="0.2">
      <c r="A86" s="42">
        <v>2112</v>
      </c>
      <c r="B86" s="42">
        <v>3520</v>
      </c>
      <c r="C86" s="42" t="s">
        <v>668</v>
      </c>
      <c r="D86" s="58">
        <v>942468</v>
      </c>
      <c r="E86" s="58">
        <v>0</v>
      </c>
      <c r="F86" s="59">
        <f t="shared" ref="F86" si="152">+D86+E86</f>
        <v>942468</v>
      </c>
      <c r="G86" s="58">
        <v>417694.48</v>
      </c>
      <c r="H86" s="58">
        <v>197593.13</v>
      </c>
      <c r="I86" s="58">
        <v>192755.93</v>
      </c>
      <c r="J86" s="58">
        <v>192755.93</v>
      </c>
      <c r="K86" s="59">
        <f t="shared" ref="K86" si="153">+F86-H86</f>
        <v>744874.87</v>
      </c>
    </row>
    <row r="87" spans="1:11" ht="25.5" x14ac:dyDescent="0.2">
      <c r="A87" s="42">
        <v>2112</v>
      </c>
      <c r="B87" s="42">
        <v>3530</v>
      </c>
      <c r="C87" s="42" t="s">
        <v>669</v>
      </c>
      <c r="D87" s="58">
        <v>325520</v>
      </c>
      <c r="E87" s="58">
        <v>234200</v>
      </c>
      <c r="F87" s="59">
        <f t="shared" ref="F87" si="154">+D87+E87</f>
        <v>559720</v>
      </c>
      <c r="G87" s="58">
        <v>227351.17</v>
      </c>
      <c r="H87" s="58">
        <v>227351.17</v>
      </c>
      <c r="I87" s="58">
        <v>227351.17</v>
      </c>
      <c r="J87" s="58">
        <v>227351.17</v>
      </c>
      <c r="K87" s="59">
        <f t="shared" ref="K87" si="155">+F87-H87</f>
        <v>332368.82999999996</v>
      </c>
    </row>
    <row r="88" spans="1:11" ht="25.5" x14ac:dyDescent="0.2">
      <c r="A88" s="42">
        <v>2112</v>
      </c>
      <c r="B88" s="42">
        <v>3550</v>
      </c>
      <c r="C88" s="42" t="s">
        <v>670</v>
      </c>
      <c r="D88" s="58">
        <v>1752428</v>
      </c>
      <c r="E88" s="58">
        <v>-2835.01</v>
      </c>
      <c r="F88" s="59">
        <f t="shared" ref="F88" si="156">+D88+E88</f>
        <v>1749592.99</v>
      </c>
      <c r="G88" s="58">
        <v>462579.92</v>
      </c>
      <c r="H88" s="58">
        <v>450732.27</v>
      </c>
      <c r="I88" s="58">
        <v>436054.97</v>
      </c>
      <c r="J88" s="58">
        <v>436054.97</v>
      </c>
      <c r="K88" s="59">
        <f t="shared" ref="K88" si="157">+F88-H88</f>
        <v>1298860.72</v>
      </c>
    </row>
    <row r="89" spans="1:11" ht="25.5" x14ac:dyDescent="0.2">
      <c r="A89" s="42">
        <v>2112</v>
      </c>
      <c r="B89" s="42">
        <v>3570</v>
      </c>
      <c r="C89" s="42" t="s">
        <v>671</v>
      </c>
      <c r="D89" s="58">
        <v>518041</v>
      </c>
      <c r="E89" s="58">
        <v>1735360</v>
      </c>
      <c r="F89" s="59">
        <f t="shared" ref="F89" si="158">+D89+E89</f>
        <v>2253401</v>
      </c>
      <c r="G89" s="58">
        <v>142144.99</v>
      </c>
      <c r="H89" s="58">
        <v>142144.99</v>
      </c>
      <c r="I89" s="58">
        <v>114038.59</v>
      </c>
      <c r="J89" s="58">
        <v>114038.59</v>
      </c>
      <c r="K89" s="59">
        <f t="shared" ref="K89" si="159">+F89-H89</f>
        <v>2111256.0099999998</v>
      </c>
    </row>
    <row r="90" spans="1:11" ht="25.5" x14ac:dyDescent="0.2">
      <c r="A90" s="42">
        <v>2112</v>
      </c>
      <c r="B90" s="42">
        <v>3580</v>
      </c>
      <c r="C90" s="42" t="s">
        <v>672</v>
      </c>
      <c r="D90" s="58">
        <v>1365480</v>
      </c>
      <c r="E90" s="58">
        <v>2000</v>
      </c>
      <c r="F90" s="59">
        <f t="shared" ref="F90" si="160">+D90+E90</f>
        <v>1367480</v>
      </c>
      <c r="G90" s="58">
        <v>1276165.8</v>
      </c>
      <c r="H90" s="58">
        <v>543643.80000000005</v>
      </c>
      <c r="I90" s="58">
        <v>543643.80000000005</v>
      </c>
      <c r="J90" s="58">
        <v>543643.80000000005</v>
      </c>
      <c r="K90" s="59">
        <f t="shared" ref="K90" si="161">+F90-H90</f>
        <v>823836.2</v>
      </c>
    </row>
    <row r="91" spans="1:11" ht="25.5" x14ac:dyDescent="0.2">
      <c r="A91" s="42">
        <v>2112</v>
      </c>
      <c r="B91" s="42">
        <v>3590</v>
      </c>
      <c r="C91" s="42" t="s">
        <v>673</v>
      </c>
      <c r="D91" s="58">
        <v>342419</v>
      </c>
      <c r="E91" s="58">
        <v>13700</v>
      </c>
      <c r="F91" s="59">
        <f t="shared" ref="F91" si="162">+D91+E91</f>
        <v>356119</v>
      </c>
      <c r="G91" s="58">
        <v>98038.07</v>
      </c>
      <c r="H91" s="58">
        <v>78655.89</v>
      </c>
      <c r="I91" s="58">
        <v>78655.89</v>
      </c>
      <c r="J91" s="58">
        <v>78655.89</v>
      </c>
      <c r="K91" s="59">
        <f t="shared" ref="K91" si="163">+F91-H91</f>
        <v>277463.11</v>
      </c>
    </row>
    <row r="92" spans="1:11" ht="25.5" x14ac:dyDescent="0.2">
      <c r="A92" s="42">
        <v>2112</v>
      </c>
      <c r="B92" s="42">
        <v>3611</v>
      </c>
      <c r="C92" s="42" t="s">
        <v>674</v>
      </c>
      <c r="D92" s="58">
        <v>1525000</v>
      </c>
      <c r="E92" s="58">
        <v>0</v>
      </c>
      <c r="F92" s="59">
        <f t="shared" ref="F92" si="164">+D92+E92</f>
        <v>1525000</v>
      </c>
      <c r="G92" s="58">
        <v>201251.15</v>
      </c>
      <c r="H92" s="58">
        <v>201251.15</v>
      </c>
      <c r="I92" s="58">
        <v>201251.15</v>
      </c>
      <c r="J92" s="58">
        <v>201251.15</v>
      </c>
      <c r="K92" s="59">
        <f t="shared" ref="K92" si="165">+F92-H92</f>
        <v>1323748.8500000001</v>
      </c>
    </row>
    <row r="93" spans="1:11" ht="25.5" x14ac:dyDescent="0.2">
      <c r="A93" s="42">
        <v>2112</v>
      </c>
      <c r="B93" s="42">
        <v>3612</v>
      </c>
      <c r="C93" s="42" t="s">
        <v>675</v>
      </c>
      <c r="D93" s="58">
        <v>315000</v>
      </c>
      <c r="E93" s="58">
        <v>100000</v>
      </c>
      <c r="F93" s="59">
        <f t="shared" ref="F93" si="166">+D93+E93</f>
        <v>415000</v>
      </c>
      <c r="G93" s="58">
        <v>91879.28</v>
      </c>
      <c r="H93" s="58">
        <v>91879.28</v>
      </c>
      <c r="I93" s="58">
        <v>91879.28</v>
      </c>
      <c r="J93" s="58">
        <v>91879.28</v>
      </c>
      <c r="K93" s="59">
        <f t="shared" ref="K93" si="167">+F93-H93</f>
        <v>323120.71999999997</v>
      </c>
    </row>
    <row r="94" spans="1:11" ht="25.5" x14ac:dyDescent="0.2">
      <c r="A94" s="42">
        <v>2112</v>
      </c>
      <c r="B94" s="42">
        <v>3630</v>
      </c>
      <c r="C94" s="42" t="s">
        <v>676</v>
      </c>
      <c r="D94" s="58">
        <v>168600</v>
      </c>
      <c r="E94" s="58">
        <v>101400</v>
      </c>
      <c r="F94" s="59">
        <f t="shared" ref="F94" si="168">+D94+E94</f>
        <v>270000</v>
      </c>
      <c r="G94" s="58">
        <v>0</v>
      </c>
      <c r="H94" s="58">
        <v>0</v>
      </c>
      <c r="I94" s="58">
        <v>0</v>
      </c>
      <c r="J94" s="58">
        <v>0</v>
      </c>
      <c r="K94" s="59">
        <f t="shared" ref="K94" si="169">+F94-H94</f>
        <v>270000</v>
      </c>
    </row>
    <row r="95" spans="1:11" ht="25.5" x14ac:dyDescent="0.2">
      <c r="A95" s="42">
        <v>2112</v>
      </c>
      <c r="B95" s="42">
        <v>3640</v>
      </c>
      <c r="C95" s="42" t="s">
        <v>677</v>
      </c>
      <c r="D95" s="58">
        <v>2200</v>
      </c>
      <c r="E95" s="58">
        <v>0</v>
      </c>
      <c r="F95" s="59">
        <f t="shared" ref="F95" si="170">+D95+E95</f>
        <v>2200</v>
      </c>
      <c r="G95" s="58">
        <v>0</v>
      </c>
      <c r="H95" s="58">
        <v>0</v>
      </c>
      <c r="I95" s="58">
        <v>0</v>
      </c>
      <c r="J95" s="58">
        <v>0</v>
      </c>
      <c r="K95" s="59">
        <f t="shared" ref="K95" si="171">+F95-H95</f>
        <v>2200</v>
      </c>
    </row>
    <row r="96" spans="1:11" ht="25.5" x14ac:dyDescent="0.2">
      <c r="A96" s="42">
        <v>2112</v>
      </c>
      <c r="B96" s="42">
        <v>3660</v>
      </c>
      <c r="C96" s="42" t="s">
        <v>678</v>
      </c>
      <c r="D96" s="58">
        <v>100000</v>
      </c>
      <c r="E96" s="58">
        <v>0</v>
      </c>
      <c r="F96" s="59">
        <f t="shared" ref="F96" si="172">+D96+E96</f>
        <v>100000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100000</v>
      </c>
    </row>
    <row r="97" spans="1:11" x14ac:dyDescent="0.2">
      <c r="A97" s="42">
        <v>2112</v>
      </c>
      <c r="B97" s="42">
        <v>3710</v>
      </c>
      <c r="C97" s="42" t="s">
        <v>679</v>
      </c>
      <c r="D97" s="58">
        <v>27000</v>
      </c>
      <c r="E97" s="58">
        <v>300000</v>
      </c>
      <c r="F97" s="59">
        <f t="shared" ref="F97" si="174">+D97+E97</f>
        <v>327000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327000</v>
      </c>
    </row>
    <row r="98" spans="1:11" x14ac:dyDescent="0.2">
      <c r="A98" s="42">
        <v>2112</v>
      </c>
      <c r="B98" s="42">
        <v>3720</v>
      </c>
      <c r="C98" s="42" t="s">
        <v>680</v>
      </c>
      <c r="D98" s="58">
        <v>996497</v>
      </c>
      <c r="E98" s="58">
        <v>28200</v>
      </c>
      <c r="F98" s="59">
        <f t="shared" ref="F98" si="176">+D98+E98</f>
        <v>1024697</v>
      </c>
      <c r="G98" s="58">
        <v>189131.22</v>
      </c>
      <c r="H98" s="58">
        <v>178530.22</v>
      </c>
      <c r="I98" s="58">
        <v>178388.22</v>
      </c>
      <c r="J98" s="58">
        <v>178388.22</v>
      </c>
      <c r="K98" s="59">
        <f t="shared" ref="K98" si="177">+F98-H98</f>
        <v>846166.78</v>
      </c>
    </row>
    <row r="99" spans="1:11" x14ac:dyDescent="0.2">
      <c r="A99" s="42">
        <v>2112</v>
      </c>
      <c r="B99" s="42">
        <v>3750</v>
      </c>
      <c r="C99" s="42" t="s">
        <v>681</v>
      </c>
      <c r="D99" s="58">
        <v>4215134</v>
      </c>
      <c r="E99" s="58">
        <v>-285915</v>
      </c>
      <c r="F99" s="59">
        <f t="shared" ref="F99" si="178">+D99+E99</f>
        <v>3929219</v>
      </c>
      <c r="G99" s="58">
        <v>675805.39</v>
      </c>
      <c r="H99" s="58">
        <v>616725.39</v>
      </c>
      <c r="I99" s="58">
        <v>616725.39</v>
      </c>
      <c r="J99" s="58">
        <v>616725.39</v>
      </c>
      <c r="K99" s="59">
        <f t="shared" ref="K99" si="179">+F99-H99</f>
        <v>3312493.61</v>
      </c>
    </row>
    <row r="100" spans="1:11" ht="25.5" x14ac:dyDescent="0.2">
      <c r="A100" s="42">
        <v>2112</v>
      </c>
      <c r="B100" s="42">
        <v>3760</v>
      </c>
      <c r="C100" s="42" t="s">
        <v>682</v>
      </c>
      <c r="D100" s="58">
        <v>0</v>
      </c>
      <c r="E100" s="58">
        <v>721160</v>
      </c>
      <c r="F100" s="59">
        <f t="shared" ref="F100" si="180">+D100+E100</f>
        <v>721160</v>
      </c>
      <c r="G100" s="58">
        <v>376185.2</v>
      </c>
      <c r="H100" s="58">
        <v>376185.2</v>
      </c>
      <c r="I100" s="58">
        <v>376185.2</v>
      </c>
      <c r="J100" s="58">
        <v>376185.2</v>
      </c>
      <c r="K100" s="59">
        <f t="shared" ref="K100" si="181">+F100-H100</f>
        <v>344974.8</v>
      </c>
    </row>
    <row r="101" spans="1:11" ht="25.5" x14ac:dyDescent="0.2">
      <c r="A101" s="42">
        <v>2112</v>
      </c>
      <c r="B101" s="42">
        <v>3790</v>
      </c>
      <c r="C101" s="42" t="s">
        <v>683</v>
      </c>
      <c r="D101" s="58">
        <v>0</v>
      </c>
      <c r="E101" s="58">
        <v>0</v>
      </c>
      <c r="F101" s="59">
        <f t="shared" ref="F101" si="182">+D101+E101</f>
        <v>0</v>
      </c>
      <c r="G101" s="58">
        <v>0</v>
      </c>
      <c r="H101" s="58">
        <v>0</v>
      </c>
      <c r="I101" s="58">
        <v>0</v>
      </c>
      <c r="J101" s="58">
        <v>0</v>
      </c>
      <c r="K101" s="59">
        <f t="shared" ref="K101" si="183">+F101-H101</f>
        <v>0</v>
      </c>
    </row>
    <row r="102" spans="1:11" ht="25.5" x14ac:dyDescent="0.2">
      <c r="A102" s="42">
        <v>2112</v>
      </c>
      <c r="B102" s="42">
        <v>3820</v>
      </c>
      <c r="C102" s="42" t="s">
        <v>684</v>
      </c>
      <c r="D102" s="58">
        <v>838173</v>
      </c>
      <c r="E102" s="58">
        <v>-19295.96</v>
      </c>
      <c r="F102" s="59">
        <f t="shared" ref="F102" si="184">+D102+E102</f>
        <v>818877.04</v>
      </c>
      <c r="G102" s="58">
        <v>22748.03</v>
      </c>
      <c r="H102" s="58">
        <v>22748.03</v>
      </c>
      <c r="I102" s="58">
        <v>22748.03</v>
      </c>
      <c r="J102" s="58">
        <v>22748.03</v>
      </c>
      <c r="K102" s="59">
        <f t="shared" ref="K102" si="185">+F102-H102</f>
        <v>796129.01</v>
      </c>
    </row>
    <row r="103" spans="1:11" ht="25.5" x14ac:dyDescent="0.2">
      <c r="A103" s="42">
        <v>2112</v>
      </c>
      <c r="B103" s="42">
        <v>3830</v>
      </c>
      <c r="C103" s="42" t="s">
        <v>685</v>
      </c>
      <c r="D103" s="58">
        <v>0</v>
      </c>
      <c r="E103" s="58">
        <v>0</v>
      </c>
      <c r="F103" s="59">
        <f t="shared" ref="F103" si="186">+D103+E103</f>
        <v>0</v>
      </c>
      <c r="G103" s="58">
        <v>0</v>
      </c>
      <c r="H103" s="58">
        <v>0</v>
      </c>
      <c r="I103" s="58">
        <v>0</v>
      </c>
      <c r="J103" s="58">
        <v>0</v>
      </c>
      <c r="K103" s="59">
        <f t="shared" ref="K103" si="187">+F103-H103</f>
        <v>0</v>
      </c>
    </row>
    <row r="104" spans="1:11" ht="25.5" x14ac:dyDescent="0.2">
      <c r="A104" s="42">
        <v>2112</v>
      </c>
      <c r="B104" s="42">
        <v>3850</v>
      </c>
      <c r="C104" s="42" t="s">
        <v>686</v>
      </c>
      <c r="D104" s="58">
        <v>123000</v>
      </c>
      <c r="E104" s="58">
        <v>0</v>
      </c>
      <c r="F104" s="59">
        <f t="shared" ref="F104" si="188">+D104+E104</f>
        <v>123000</v>
      </c>
      <c r="G104" s="58">
        <v>25951.63</v>
      </c>
      <c r="H104" s="58">
        <v>25951.63</v>
      </c>
      <c r="I104" s="58">
        <v>25951.63</v>
      </c>
      <c r="J104" s="58">
        <v>25951.63</v>
      </c>
      <c r="K104" s="59">
        <f t="shared" ref="K104" si="189">+F104-H104</f>
        <v>97048.37</v>
      </c>
    </row>
    <row r="105" spans="1:11" ht="25.5" x14ac:dyDescent="0.2">
      <c r="A105" s="42">
        <v>2112</v>
      </c>
      <c r="B105" s="42">
        <v>3920</v>
      </c>
      <c r="C105" s="42" t="s">
        <v>687</v>
      </c>
      <c r="D105" s="58">
        <v>11779789</v>
      </c>
      <c r="E105" s="58">
        <v>1225421.8799999999</v>
      </c>
      <c r="F105" s="59">
        <f t="shared" ref="F105" si="190">+D105+E105</f>
        <v>13005210.879999999</v>
      </c>
      <c r="G105" s="58">
        <v>4036750.96</v>
      </c>
      <c r="H105" s="58">
        <v>3910295.96</v>
      </c>
      <c r="I105" s="58">
        <v>3910295.96</v>
      </c>
      <c r="J105" s="58">
        <v>3910295.96</v>
      </c>
      <c r="K105" s="59">
        <f t="shared" ref="K105" si="191">+F105-H105</f>
        <v>9094914.9199999981</v>
      </c>
    </row>
    <row r="106" spans="1:11" ht="25.5" x14ac:dyDescent="0.2">
      <c r="A106" s="42">
        <v>2112</v>
      </c>
      <c r="B106" s="42">
        <v>3950</v>
      </c>
      <c r="C106" s="42" t="s">
        <v>688</v>
      </c>
      <c r="D106" s="58">
        <v>2000</v>
      </c>
      <c r="E106" s="58">
        <v>0</v>
      </c>
      <c r="F106" s="59">
        <f t="shared" ref="F106" si="192">+D106+E106</f>
        <v>2000</v>
      </c>
      <c r="G106" s="58">
        <v>495</v>
      </c>
      <c r="H106" s="58">
        <v>495</v>
      </c>
      <c r="I106" s="58">
        <v>495</v>
      </c>
      <c r="J106" s="58">
        <v>495</v>
      </c>
      <c r="K106" s="59">
        <f t="shared" ref="K106" si="193">+F106-H106</f>
        <v>1505</v>
      </c>
    </row>
    <row r="107" spans="1:11" ht="25.5" x14ac:dyDescent="0.2">
      <c r="A107" s="42">
        <v>2112</v>
      </c>
      <c r="B107" s="42">
        <v>3960</v>
      </c>
      <c r="C107" s="42" t="s">
        <v>689</v>
      </c>
      <c r="D107" s="58">
        <v>1763350</v>
      </c>
      <c r="E107" s="58">
        <v>0</v>
      </c>
      <c r="F107" s="59">
        <f t="shared" ref="F107" si="194">+D107+E107</f>
        <v>1763350</v>
      </c>
      <c r="G107" s="58">
        <v>1551010</v>
      </c>
      <c r="H107" s="58">
        <v>767570</v>
      </c>
      <c r="I107" s="58">
        <v>767570</v>
      </c>
      <c r="J107" s="58">
        <v>767570</v>
      </c>
      <c r="K107" s="59">
        <f t="shared" ref="K107" si="195">+F107-H107</f>
        <v>995780</v>
      </c>
    </row>
    <row r="108" spans="1:11" ht="25.5" x14ac:dyDescent="0.2">
      <c r="A108" s="42">
        <v>2112</v>
      </c>
      <c r="B108" s="42">
        <v>3990</v>
      </c>
      <c r="C108" s="42" t="s">
        <v>690</v>
      </c>
      <c r="D108" s="58">
        <v>85840</v>
      </c>
      <c r="E108" s="58">
        <v>20000</v>
      </c>
      <c r="F108" s="59">
        <f t="shared" ref="F108" si="196">+D108+E108</f>
        <v>105840</v>
      </c>
      <c r="G108" s="58">
        <v>20000</v>
      </c>
      <c r="H108" s="58">
        <v>2000</v>
      </c>
      <c r="I108" s="58">
        <v>2000</v>
      </c>
      <c r="J108" s="58">
        <v>2000</v>
      </c>
      <c r="K108" s="59">
        <f t="shared" ref="K108" si="197">+F108-H108</f>
        <v>103840</v>
      </c>
    </row>
    <row r="109" spans="1:11" x14ac:dyDescent="0.2">
      <c r="A109" s="42">
        <v>21511</v>
      </c>
      <c r="B109" s="42">
        <v>4410</v>
      </c>
      <c r="C109" s="42" t="s">
        <v>691</v>
      </c>
      <c r="D109" s="58">
        <v>318667</v>
      </c>
      <c r="E109" s="58">
        <v>31484</v>
      </c>
      <c r="F109" s="59">
        <f t="shared" ref="F109" si="198">+D109+E109</f>
        <v>350151</v>
      </c>
      <c r="G109" s="58">
        <v>125449.78</v>
      </c>
      <c r="H109" s="58">
        <v>46498.68</v>
      </c>
      <c r="I109" s="58">
        <v>46498.68</v>
      </c>
      <c r="J109" s="58">
        <v>46498.68</v>
      </c>
      <c r="K109" s="59">
        <f t="shared" ref="K109" si="199">+F109-H109</f>
        <v>303652.32</v>
      </c>
    </row>
    <row r="110" spans="1:11" ht="25.5" x14ac:dyDescent="0.2">
      <c r="A110" s="42">
        <v>215226</v>
      </c>
      <c r="B110" s="42">
        <v>7930</v>
      </c>
      <c r="C110" s="42" t="s">
        <v>692</v>
      </c>
      <c r="D110" s="58">
        <v>31936556</v>
      </c>
      <c r="E110" s="58">
        <v>44875024.109999999</v>
      </c>
      <c r="F110" s="59">
        <f t="shared" ref="F110" si="200">+D110+E110</f>
        <v>76811580.109999999</v>
      </c>
      <c r="G110" s="58">
        <v>0</v>
      </c>
      <c r="H110" s="58">
        <v>0</v>
      </c>
      <c r="I110" s="58">
        <v>0</v>
      </c>
      <c r="J110" s="58">
        <v>0</v>
      </c>
      <c r="K110" s="59">
        <f t="shared" ref="K110" si="201">+F110-H110</f>
        <v>76811580.109999999</v>
      </c>
    </row>
    <row r="111" spans="1:11" x14ac:dyDescent="0.2">
      <c r="A111" s="42"/>
      <c r="B111" s="42"/>
      <c r="C111" s="42"/>
      <c r="D111" s="58"/>
      <c r="E111" s="58"/>
      <c r="F111" s="59">
        <f t="shared" si="3"/>
        <v>0</v>
      </c>
      <c r="G111" s="58"/>
      <c r="H111" s="58"/>
      <c r="I111" s="58"/>
      <c r="J111" s="58"/>
      <c r="K111" s="59">
        <f t="shared" si="1"/>
        <v>0</v>
      </c>
    </row>
    <row r="112" spans="1:11" x14ac:dyDescent="0.2">
      <c r="A112" s="9">
        <v>2.2000000000000002</v>
      </c>
      <c r="B112" s="53" t="s">
        <v>132</v>
      </c>
      <c r="C112" s="53"/>
      <c r="D112" s="57">
        <f>SUM(D113:D129)</f>
        <v>7565529</v>
      </c>
      <c r="E112" s="57">
        <f t="shared" ref="E112:J112" si="202">SUM(E113:E129)</f>
        <v>46966678.359999999</v>
      </c>
      <c r="F112" s="57">
        <f t="shared" si="202"/>
        <v>54532207.359999999</v>
      </c>
      <c r="G112" s="57">
        <f t="shared" si="202"/>
        <v>44796444.890000008</v>
      </c>
      <c r="H112" s="57">
        <f t="shared" si="202"/>
        <v>9007512.7599999998</v>
      </c>
      <c r="I112" s="57">
        <f t="shared" si="202"/>
        <v>7585070.6600000001</v>
      </c>
      <c r="J112" s="57">
        <f t="shared" si="202"/>
        <v>7585070.6600000001</v>
      </c>
      <c r="K112" s="57">
        <f t="shared" si="1"/>
        <v>45524694.600000001</v>
      </c>
    </row>
    <row r="113" spans="1:11" ht="25.5" x14ac:dyDescent="0.2">
      <c r="A113" s="42">
        <v>221</v>
      </c>
      <c r="B113" s="42">
        <v>6220</v>
      </c>
      <c r="C113" s="42" t="s">
        <v>693</v>
      </c>
      <c r="D113" s="58">
        <v>0</v>
      </c>
      <c r="E113" s="58">
        <v>39548174.840000004</v>
      </c>
      <c r="F113" s="59">
        <f t="shared" ref="F113:F129" si="203">+D113+E113</f>
        <v>39548174.840000004</v>
      </c>
      <c r="G113" s="58">
        <v>36559750.210000001</v>
      </c>
      <c r="H113" s="58">
        <v>7661721.0300000003</v>
      </c>
      <c r="I113" s="58">
        <v>6239278.9299999997</v>
      </c>
      <c r="J113" s="58">
        <v>6239278.9299999997</v>
      </c>
      <c r="K113" s="59">
        <f t="shared" si="1"/>
        <v>31886453.810000002</v>
      </c>
    </row>
    <row r="114" spans="1:11" x14ac:dyDescent="0.2">
      <c r="A114" s="42">
        <v>22221</v>
      </c>
      <c r="B114" s="42">
        <v>5410</v>
      </c>
      <c r="C114" s="42" t="s">
        <v>694</v>
      </c>
      <c r="D114" s="58">
        <v>0</v>
      </c>
      <c r="E114" s="58">
        <v>952375</v>
      </c>
      <c r="F114" s="59">
        <f t="shared" ref="F114" si="204">+D114+E114</f>
        <v>952375</v>
      </c>
      <c r="G114" s="58">
        <v>952375</v>
      </c>
      <c r="H114" s="58">
        <v>952375</v>
      </c>
      <c r="I114" s="58">
        <v>952375</v>
      </c>
      <c r="J114" s="58">
        <v>952375</v>
      </c>
      <c r="K114" s="59">
        <f t="shared" ref="K114" si="205">+F114-H114</f>
        <v>0</v>
      </c>
    </row>
    <row r="115" spans="1:11" ht="38.25" x14ac:dyDescent="0.2">
      <c r="A115" s="42">
        <v>22222</v>
      </c>
      <c r="B115" s="42">
        <v>5150</v>
      </c>
      <c r="C115" s="42" t="s">
        <v>695</v>
      </c>
      <c r="D115" s="58">
        <v>4414521</v>
      </c>
      <c r="E115" s="58">
        <v>2357673.66</v>
      </c>
      <c r="F115" s="59">
        <f t="shared" ref="F115" si="206">+D115+E115</f>
        <v>6772194.6600000001</v>
      </c>
      <c r="G115" s="58">
        <v>433915.87</v>
      </c>
      <c r="H115" s="58">
        <v>173770.87</v>
      </c>
      <c r="I115" s="58">
        <v>173770.87</v>
      </c>
      <c r="J115" s="58">
        <v>173770.87</v>
      </c>
      <c r="K115" s="59">
        <f t="shared" ref="K115" si="207">+F115-H115</f>
        <v>6598423.79</v>
      </c>
    </row>
    <row r="116" spans="1:11" ht="25.5" x14ac:dyDescent="0.2">
      <c r="A116" s="42">
        <v>22223</v>
      </c>
      <c r="B116" s="42">
        <v>5110</v>
      </c>
      <c r="C116" s="42" t="s">
        <v>696</v>
      </c>
      <c r="D116" s="58">
        <v>1104446</v>
      </c>
      <c r="E116" s="58">
        <v>2492426.4</v>
      </c>
      <c r="F116" s="59">
        <f t="shared" ref="F116" si="208">+D116+E116</f>
        <v>3596872.4</v>
      </c>
      <c r="G116" s="58">
        <v>3444045.2</v>
      </c>
      <c r="H116" s="58">
        <v>44967.4</v>
      </c>
      <c r="I116" s="58">
        <v>44967.4</v>
      </c>
      <c r="J116" s="58">
        <v>44967.4</v>
      </c>
      <c r="K116" s="59">
        <f t="shared" ref="K116" si="209">+F116-H116</f>
        <v>3551905</v>
      </c>
    </row>
    <row r="117" spans="1:11" ht="25.5" x14ac:dyDescent="0.2">
      <c r="A117" s="42">
        <v>22223</v>
      </c>
      <c r="B117" s="42">
        <v>5120</v>
      </c>
      <c r="C117" s="42" t="s">
        <v>697</v>
      </c>
      <c r="D117" s="58">
        <v>9000</v>
      </c>
      <c r="E117" s="58">
        <v>140000</v>
      </c>
      <c r="F117" s="59">
        <f t="shared" ref="F117" si="210">+D117+E117</f>
        <v>149000</v>
      </c>
      <c r="G117" s="58">
        <v>147291</v>
      </c>
      <c r="H117" s="58">
        <v>0</v>
      </c>
      <c r="I117" s="58">
        <v>0</v>
      </c>
      <c r="J117" s="58">
        <v>0</v>
      </c>
      <c r="K117" s="59">
        <f t="shared" ref="K117" si="211">+F117-H117</f>
        <v>149000</v>
      </c>
    </row>
    <row r="118" spans="1:11" ht="25.5" x14ac:dyDescent="0.2">
      <c r="A118" s="42">
        <v>22223</v>
      </c>
      <c r="B118" s="42">
        <v>5190</v>
      </c>
      <c r="C118" s="42" t="s">
        <v>698</v>
      </c>
      <c r="D118" s="58">
        <v>59921</v>
      </c>
      <c r="E118" s="58">
        <v>135538.45000000001</v>
      </c>
      <c r="F118" s="59">
        <f t="shared" ref="F118" si="212">+D118+E118</f>
        <v>195459.45</v>
      </c>
      <c r="G118" s="58">
        <v>185958.45</v>
      </c>
      <c r="H118" s="58">
        <v>41538.449999999997</v>
      </c>
      <c r="I118" s="58">
        <v>41538.449999999997</v>
      </c>
      <c r="J118" s="58">
        <v>41538.449999999997</v>
      </c>
      <c r="K118" s="59">
        <f t="shared" ref="K118" si="213">+F118-H118</f>
        <v>153921</v>
      </c>
    </row>
    <row r="119" spans="1:11" ht="25.5" x14ac:dyDescent="0.2">
      <c r="A119" s="42">
        <v>22223</v>
      </c>
      <c r="B119" s="42">
        <v>5210</v>
      </c>
      <c r="C119" s="42" t="s">
        <v>699</v>
      </c>
      <c r="D119" s="58">
        <v>612108</v>
      </c>
      <c r="E119" s="58">
        <v>-9584.99</v>
      </c>
      <c r="F119" s="59">
        <f t="shared" ref="F119" si="214">+D119+E119</f>
        <v>602523.01</v>
      </c>
      <c r="G119" s="58">
        <v>585353.31000000006</v>
      </c>
      <c r="H119" s="58">
        <v>90765.01</v>
      </c>
      <c r="I119" s="58">
        <v>90765.01</v>
      </c>
      <c r="J119" s="58">
        <v>90765.01</v>
      </c>
      <c r="K119" s="59">
        <f t="shared" ref="K119" si="215">+F119-H119</f>
        <v>511758</v>
      </c>
    </row>
    <row r="120" spans="1:11" ht="25.5" x14ac:dyDescent="0.2">
      <c r="A120" s="42">
        <v>22223</v>
      </c>
      <c r="B120" s="42">
        <v>5230</v>
      </c>
      <c r="C120" s="42" t="s">
        <v>700</v>
      </c>
      <c r="D120" s="58">
        <v>210500</v>
      </c>
      <c r="E120" s="58">
        <v>182985</v>
      </c>
      <c r="F120" s="59">
        <f t="shared" ref="F120" si="216">+D120+E120</f>
        <v>393485</v>
      </c>
      <c r="G120" s="58">
        <v>380185</v>
      </c>
      <c r="H120" s="58">
        <v>40185</v>
      </c>
      <c r="I120" s="58">
        <v>40185</v>
      </c>
      <c r="J120" s="58">
        <v>40185</v>
      </c>
      <c r="K120" s="59">
        <f t="shared" ref="K120" si="217">+F120-H120</f>
        <v>353300</v>
      </c>
    </row>
    <row r="121" spans="1:11" ht="25.5" x14ac:dyDescent="0.2">
      <c r="A121" s="42">
        <v>22223</v>
      </c>
      <c r="B121" s="42">
        <v>5290</v>
      </c>
      <c r="C121" s="42" t="s">
        <v>701</v>
      </c>
      <c r="D121" s="58">
        <v>444967</v>
      </c>
      <c r="E121" s="58">
        <v>-58000</v>
      </c>
      <c r="F121" s="59">
        <f t="shared" ref="F121" si="218">+D121+E121</f>
        <v>386967</v>
      </c>
      <c r="G121" s="58">
        <v>386264.9</v>
      </c>
      <c r="H121" s="58">
        <v>0</v>
      </c>
      <c r="I121" s="58">
        <v>0</v>
      </c>
      <c r="J121" s="58">
        <v>0</v>
      </c>
      <c r="K121" s="59">
        <f t="shared" ref="K121" si="219">+F121-H121</f>
        <v>386967</v>
      </c>
    </row>
    <row r="122" spans="1:11" ht="25.5" x14ac:dyDescent="0.2">
      <c r="A122" s="42">
        <v>22223</v>
      </c>
      <c r="B122" s="42">
        <v>5320</v>
      </c>
      <c r="C122" s="42" t="s">
        <v>702</v>
      </c>
      <c r="D122" s="58">
        <v>93100</v>
      </c>
      <c r="E122" s="58">
        <v>-81000</v>
      </c>
      <c r="F122" s="59">
        <f t="shared" ref="F122" si="220">+D122+E122</f>
        <v>12100</v>
      </c>
      <c r="G122" s="58">
        <v>10431.209999999999</v>
      </c>
      <c r="H122" s="58">
        <v>0</v>
      </c>
      <c r="I122" s="58">
        <v>0</v>
      </c>
      <c r="J122" s="58">
        <v>0</v>
      </c>
      <c r="K122" s="59">
        <f t="shared" ref="K122" si="221">+F122-H122</f>
        <v>12100</v>
      </c>
    </row>
    <row r="123" spans="1:11" ht="25.5" x14ac:dyDescent="0.2">
      <c r="A123" s="42">
        <v>22223</v>
      </c>
      <c r="B123" s="42">
        <v>5620</v>
      </c>
      <c r="C123" s="42" t="s">
        <v>703</v>
      </c>
      <c r="D123" s="58">
        <v>327548</v>
      </c>
      <c r="E123" s="58">
        <v>1028190</v>
      </c>
      <c r="F123" s="59">
        <f t="shared" ref="F123" si="222">+D123+E123</f>
        <v>1355738</v>
      </c>
      <c r="G123" s="58">
        <v>1327238.27</v>
      </c>
      <c r="H123" s="58">
        <v>2190</v>
      </c>
      <c r="I123" s="58">
        <v>2190</v>
      </c>
      <c r="J123" s="58">
        <v>2190</v>
      </c>
      <c r="K123" s="59">
        <f t="shared" ref="K123" si="223">+F123-H123</f>
        <v>1353548</v>
      </c>
    </row>
    <row r="124" spans="1:11" ht="25.5" x14ac:dyDescent="0.2">
      <c r="A124" s="42">
        <v>22223</v>
      </c>
      <c r="B124" s="42">
        <v>5640</v>
      </c>
      <c r="C124" s="42" t="s">
        <v>704</v>
      </c>
      <c r="D124" s="58">
        <v>0</v>
      </c>
      <c r="E124" s="58">
        <v>0</v>
      </c>
      <c r="F124" s="59">
        <f t="shared" ref="F124" si="224">+D124+E124</f>
        <v>0</v>
      </c>
      <c r="G124" s="58">
        <v>0</v>
      </c>
      <c r="H124" s="58">
        <v>0</v>
      </c>
      <c r="I124" s="58">
        <v>0</v>
      </c>
      <c r="J124" s="58">
        <v>0</v>
      </c>
      <c r="K124" s="59">
        <f t="shared" ref="K124" si="225">+F124-H124</f>
        <v>0</v>
      </c>
    </row>
    <row r="125" spans="1:11" ht="25.5" x14ac:dyDescent="0.2">
      <c r="A125" s="42">
        <v>22223</v>
      </c>
      <c r="B125" s="42">
        <v>5650</v>
      </c>
      <c r="C125" s="42" t="s">
        <v>705</v>
      </c>
      <c r="D125" s="58">
        <v>20000</v>
      </c>
      <c r="E125" s="58">
        <v>-12000</v>
      </c>
      <c r="F125" s="59">
        <f t="shared" ref="F125" si="226">+D125+E125</f>
        <v>8000</v>
      </c>
      <c r="G125" s="58">
        <v>0</v>
      </c>
      <c r="H125" s="58">
        <v>0</v>
      </c>
      <c r="I125" s="58">
        <v>0</v>
      </c>
      <c r="J125" s="58">
        <v>0</v>
      </c>
      <c r="K125" s="59">
        <f t="shared" ref="K125" si="227">+F125-H125</f>
        <v>8000</v>
      </c>
    </row>
    <row r="126" spans="1:11" ht="25.5" x14ac:dyDescent="0.2">
      <c r="A126" s="42">
        <v>22223</v>
      </c>
      <c r="B126" s="42">
        <v>5660</v>
      </c>
      <c r="C126" s="42" t="s">
        <v>706</v>
      </c>
      <c r="D126" s="58">
        <v>260218</v>
      </c>
      <c r="E126" s="58">
        <v>-96600</v>
      </c>
      <c r="F126" s="59">
        <f t="shared" ref="F126" si="228">+D126+E126</f>
        <v>163618</v>
      </c>
      <c r="G126" s="58">
        <v>18000</v>
      </c>
      <c r="H126" s="58">
        <v>0</v>
      </c>
      <c r="I126" s="58">
        <v>0</v>
      </c>
      <c r="J126" s="58">
        <v>0</v>
      </c>
      <c r="K126" s="59">
        <f t="shared" ref="K126" si="229">+F126-H126</f>
        <v>163618</v>
      </c>
    </row>
    <row r="127" spans="1:11" ht="25.5" x14ac:dyDescent="0.2">
      <c r="A127" s="42">
        <v>22223</v>
      </c>
      <c r="B127" s="42">
        <v>5670</v>
      </c>
      <c r="C127" s="42" t="s">
        <v>707</v>
      </c>
      <c r="D127" s="58">
        <v>9200</v>
      </c>
      <c r="E127" s="58">
        <v>386500</v>
      </c>
      <c r="F127" s="59">
        <f t="shared" ref="F127" si="230">+D127+E127</f>
        <v>395700</v>
      </c>
      <c r="G127" s="58">
        <v>365636.47</v>
      </c>
      <c r="H127" s="58">
        <v>0</v>
      </c>
      <c r="I127" s="58">
        <v>0</v>
      </c>
      <c r="J127" s="58">
        <v>0</v>
      </c>
      <c r="K127" s="59">
        <f t="shared" ref="K127" si="231">+F127-H127</f>
        <v>395700</v>
      </c>
    </row>
    <row r="128" spans="1:11" x14ac:dyDescent="0.2">
      <c r="A128" s="42">
        <v>22223</v>
      </c>
      <c r="B128" s="42">
        <v>5690</v>
      </c>
      <c r="C128" s="42" t="s">
        <v>708</v>
      </c>
      <c r="D128" s="58">
        <v>0</v>
      </c>
      <c r="E128" s="58">
        <v>0</v>
      </c>
      <c r="F128" s="59">
        <f t="shared" ref="F128" si="232">+D128+E128</f>
        <v>0</v>
      </c>
      <c r="G128" s="58">
        <v>0</v>
      </c>
      <c r="H128" s="58">
        <v>0</v>
      </c>
      <c r="I128" s="58">
        <v>0</v>
      </c>
      <c r="J128" s="58">
        <v>0</v>
      </c>
      <c r="K128" s="59">
        <f t="shared" ref="K128" si="233">+F128-H128</f>
        <v>0</v>
      </c>
    </row>
    <row r="129" spans="1:11" x14ac:dyDescent="0.2">
      <c r="A129" s="42"/>
      <c r="B129" s="42"/>
      <c r="C129" s="42"/>
      <c r="D129" s="58"/>
      <c r="E129" s="58"/>
      <c r="F129" s="59">
        <f t="shared" si="203"/>
        <v>0</v>
      </c>
      <c r="G129" s="58"/>
      <c r="H129" s="58"/>
      <c r="I129" s="58"/>
      <c r="J129" s="58"/>
      <c r="K129" s="59">
        <f t="shared" si="1"/>
        <v>0</v>
      </c>
    </row>
    <row r="130" spans="1:11" x14ac:dyDescent="0.2">
      <c r="A130" s="9">
        <v>3</v>
      </c>
      <c r="B130" s="54" t="s">
        <v>265</v>
      </c>
      <c r="C130" s="54"/>
      <c r="D130" s="57">
        <f t="shared" ref="D130:J130" si="234">+D131+D134</f>
        <v>0</v>
      </c>
      <c r="E130" s="57">
        <f t="shared" si="234"/>
        <v>0</v>
      </c>
      <c r="F130" s="57">
        <f t="shared" si="234"/>
        <v>0</v>
      </c>
      <c r="G130" s="57">
        <f t="shared" si="234"/>
        <v>0</v>
      </c>
      <c r="H130" s="57">
        <f t="shared" si="234"/>
        <v>0</v>
      </c>
      <c r="I130" s="57">
        <f t="shared" si="234"/>
        <v>0</v>
      </c>
      <c r="J130" s="57">
        <f t="shared" si="234"/>
        <v>0</v>
      </c>
      <c r="K130" s="57">
        <f t="shared" si="1"/>
        <v>0</v>
      </c>
    </row>
    <row r="131" spans="1:11" x14ac:dyDescent="0.2">
      <c r="A131" s="9">
        <v>3.1</v>
      </c>
      <c r="B131" s="53" t="s">
        <v>266</v>
      </c>
      <c r="C131" s="53"/>
      <c r="D131" s="57">
        <f>SUM(D132:D133)</f>
        <v>0</v>
      </c>
      <c r="E131" s="57">
        <f t="shared" ref="E131:J131" si="235">SUM(E132:E133)</f>
        <v>0</v>
      </c>
      <c r="F131" s="57">
        <f t="shared" si="235"/>
        <v>0</v>
      </c>
      <c r="G131" s="57">
        <f t="shared" si="235"/>
        <v>0</v>
      </c>
      <c r="H131" s="57">
        <f t="shared" si="235"/>
        <v>0</v>
      </c>
      <c r="I131" s="57">
        <f t="shared" si="235"/>
        <v>0</v>
      </c>
      <c r="J131" s="57">
        <f t="shared" si="235"/>
        <v>0</v>
      </c>
      <c r="K131" s="57">
        <f t="shared" si="1"/>
        <v>0</v>
      </c>
    </row>
    <row r="132" spans="1:11" x14ac:dyDescent="0.2">
      <c r="A132" s="42"/>
      <c r="B132" s="42"/>
      <c r="C132" s="42"/>
      <c r="D132" s="58"/>
      <c r="E132" s="58"/>
      <c r="F132" s="59">
        <f t="shared" ref="F132:F133" si="236">+D132+E132</f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42"/>
      <c r="B133" s="42"/>
      <c r="C133" s="42"/>
      <c r="D133" s="58"/>
      <c r="E133" s="58"/>
      <c r="F133" s="59">
        <f t="shared" si="236"/>
        <v>0</v>
      </c>
      <c r="G133" s="58"/>
      <c r="H133" s="58"/>
      <c r="I133" s="58"/>
      <c r="J133" s="58"/>
      <c r="K133" s="59">
        <f t="shared" si="1"/>
        <v>0</v>
      </c>
    </row>
    <row r="134" spans="1:11" x14ac:dyDescent="0.2">
      <c r="A134" s="9">
        <v>3.2</v>
      </c>
      <c r="B134" s="53" t="s">
        <v>444</v>
      </c>
      <c r="C134" s="53"/>
      <c r="D134" s="57">
        <f>SUM(D135:D136)</f>
        <v>0</v>
      </c>
      <c r="E134" s="57">
        <f t="shared" ref="E134:J134" si="237">SUM(E135:E136)</f>
        <v>0</v>
      </c>
      <c r="F134" s="57">
        <f t="shared" si="237"/>
        <v>0</v>
      </c>
      <c r="G134" s="57">
        <f t="shared" si="237"/>
        <v>0</v>
      </c>
      <c r="H134" s="57">
        <f t="shared" si="237"/>
        <v>0</v>
      </c>
      <c r="I134" s="57">
        <f t="shared" si="237"/>
        <v>0</v>
      </c>
      <c r="J134" s="57">
        <f t="shared" si="237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38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38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/>
      <c r="B137" s="54" t="s">
        <v>586</v>
      </c>
      <c r="C137" s="54"/>
      <c r="D137" s="57">
        <f>D9+D130</f>
        <v>808522155</v>
      </c>
      <c r="E137" s="57">
        <f t="shared" ref="E137:J137" si="239">E9+E130</f>
        <v>111656697.97999999</v>
      </c>
      <c r="F137" s="57">
        <f t="shared" si="239"/>
        <v>920178852.98000002</v>
      </c>
      <c r="G137" s="57">
        <f t="shared" si="239"/>
        <v>383161283.8599999</v>
      </c>
      <c r="H137" s="57">
        <f t="shared" si="239"/>
        <v>315766618.71999985</v>
      </c>
      <c r="I137" s="57">
        <f t="shared" si="239"/>
        <v>314262688.54999995</v>
      </c>
      <c r="J137" s="57">
        <f t="shared" si="239"/>
        <v>314262688.54999995</v>
      </c>
      <c r="K137" s="57">
        <f t="shared" si="1"/>
        <v>604412234.26000023</v>
      </c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4:C134"/>
    <mergeCell ref="B137:C137"/>
    <mergeCell ref="B9:C9"/>
    <mergeCell ref="B10:C10"/>
    <mergeCell ref="B112:C112"/>
    <mergeCell ref="B130:C130"/>
    <mergeCell ref="B131:C13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2017-09-14T20:53:26Z</dcterms:modified>
</cp:coreProperties>
</file>