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EFATURA DE CONTABILIDAD\CONTABILIDAD 2013\ESTADOS FINANCIEROS 2013\DICIEMBRE 2013\"/>
    </mc:Choice>
  </mc:AlternateContent>
  <bookViews>
    <workbookView xWindow="0" yWindow="0" windowWidth="28800" windowHeight="12435"/>
  </bookViews>
  <sheets>
    <sheet name="EA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E37" i="1"/>
  <c r="D37" i="1"/>
  <c r="C37" i="1"/>
  <c r="B37" i="1"/>
  <c r="F35" i="1"/>
  <c r="E35" i="1"/>
  <c r="D35" i="1"/>
  <c r="C35" i="1"/>
  <c r="B35" i="1"/>
  <c r="F28" i="1"/>
  <c r="E28" i="1"/>
  <c r="E20" i="1" s="1"/>
  <c r="D28" i="1"/>
  <c r="C28" i="1"/>
  <c r="B28" i="1"/>
  <c r="F24" i="1"/>
  <c r="F20" i="1" s="1"/>
  <c r="E24" i="1"/>
  <c r="D24" i="1"/>
  <c r="C24" i="1"/>
  <c r="B24" i="1"/>
  <c r="B20" i="1" s="1"/>
  <c r="F21" i="1"/>
  <c r="E21" i="1"/>
  <c r="D21" i="1"/>
  <c r="D20" i="1" s="1"/>
  <c r="C21" i="1"/>
  <c r="C20" i="1" s="1"/>
  <c r="B21" i="1"/>
  <c r="F18" i="1"/>
  <c r="E18" i="1"/>
  <c r="D18" i="1"/>
  <c r="C18" i="1"/>
  <c r="B18" i="1"/>
  <c r="F15" i="1"/>
  <c r="F7" i="1" s="1"/>
  <c r="F6" i="1" s="1"/>
  <c r="E15" i="1"/>
  <c r="D15" i="1"/>
  <c r="C15" i="1"/>
  <c r="B15" i="1"/>
  <c r="B7" i="1" s="1"/>
  <c r="B6" i="1" s="1"/>
  <c r="F11" i="1"/>
  <c r="E11" i="1"/>
  <c r="D11" i="1"/>
  <c r="C11" i="1"/>
  <c r="C7" i="1" s="1"/>
  <c r="C6" i="1" s="1"/>
  <c r="B11" i="1"/>
  <c r="F8" i="1"/>
  <c r="E8" i="1"/>
  <c r="D8" i="1"/>
  <c r="D7" i="1" s="1"/>
  <c r="C8" i="1"/>
  <c r="B8" i="1"/>
  <c r="E7" i="1"/>
  <c r="D6" i="1" l="1"/>
  <c r="E6" i="1"/>
</calcChain>
</file>

<file path=xl/sharedStrings.xml><?xml version="1.0" encoding="utf-8"?>
<sst xmlns="http://schemas.openxmlformats.org/spreadsheetml/2006/main" count="44" uniqueCount="44">
  <si>
    <t>SISTEMA AVANZADO DE BACHILLERATO Y EDUCACION SUPERIOR EN EL ESTADO DE GUANAJUATO</t>
  </si>
  <si>
    <t>ESTADO ANALITICO DEL ACTIVO</t>
  </si>
  <si>
    <t>AL 31 DE DICIEMBRE DE 2013</t>
  </si>
  <si>
    <t>CONCEPTO</t>
  </si>
  <si>
    <t>Saldo Inicial</t>
  </si>
  <si>
    <t>Cargos</t>
  </si>
  <si>
    <t>Abonos</t>
  </si>
  <si>
    <t>Saldo Final</t>
  </si>
  <si>
    <t>Flujo</t>
  </si>
  <si>
    <t>1000 ACTIVO</t>
  </si>
  <si>
    <t>1100 ACTIVO CIRCULANTE</t>
  </si>
  <si>
    <t>1110 Efectivo y Equivalentes</t>
  </si>
  <si>
    <t>1111 Efectivo</t>
  </si>
  <si>
    <t>1112 Bancos/Tesorería</t>
  </si>
  <si>
    <t>1120 Derechos a Recibir Efvo./Equivalent</t>
  </si>
  <si>
    <t>1121 Inversiones Financieras de CP</t>
  </si>
  <si>
    <t>1122 Cuentas por Cobrar CP</t>
  </si>
  <si>
    <t>1123 Deudores Diversos por cobrar a CP</t>
  </si>
  <si>
    <t>1130 Derechos a Recibir Bienes o Serv.</t>
  </si>
  <si>
    <t>1131 Ant. Prov. Adq. Bienes y Prest Serv</t>
  </si>
  <si>
    <t>1134 Ant. a Contratistas por Obras Púb.</t>
  </si>
  <si>
    <t>1190 Otros Activos Circulantes</t>
  </si>
  <si>
    <t>1191 Valores en Garantía</t>
  </si>
  <si>
    <t>1200 ACTIVO NO CIRCULANTE</t>
  </si>
  <si>
    <t>1210 Inversiones Financieras a LP</t>
  </si>
  <si>
    <t>1211 Inversiones a LP</t>
  </si>
  <si>
    <t>1213 Fideicomisos, Mandatos y Contratos</t>
  </si>
  <si>
    <t>1230 Bienes Inmuebles,Infr/Cons</t>
  </si>
  <si>
    <t>1231 Terrenos</t>
  </si>
  <si>
    <t>1233 Edificios no Habitacionales</t>
  </si>
  <si>
    <t>1236 Constr. en Proceso Bienes Propios</t>
  </si>
  <si>
    <t>1240 Bienes Muebles</t>
  </si>
  <si>
    <t>1241 Mobiliario y Eq. de Administración</t>
  </si>
  <si>
    <t>1242 Mobiliario y Eq. Educacional y Rec.</t>
  </si>
  <si>
    <t>1243 Eq. e Instrumental Médico y de Lab.</t>
  </si>
  <si>
    <t>1244 Equipo de Transporte</t>
  </si>
  <si>
    <t>1246 Maquinaria, Otros Equipos y Herr.</t>
  </si>
  <si>
    <t>1247 Col., Obras de Arte y Obj. Val</t>
  </si>
  <si>
    <t>1250 Activos Intangibles</t>
  </si>
  <si>
    <t>1251 Software</t>
  </si>
  <si>
    <t>1260 Dep., Det. y Amortizaciones Acum.</t>
  </si>
  <si>
    <t>1261 Dep. Acum. de Inmuebles</t>
  </si>
  <si>
    <t>1263 Dep. Acum. de Bienes Muebles</t>
  </si>
  <si>
    <t>1265 Amort. Acum. de Activos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</si>
</sst>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&quot; &quot;"/>
    <numFmt numFmtId="166" formatCode="#,##0;\-#,##0;&quot; &quot;"/>
  </numFmts>
  <fonts count="5" x14ac:knownFonts="1">
    <font>
      <sz val="10"/>
      <name val="Arial"/>
    </font>
    <font>
      <sz val="10"/>
      <name val="Arial"/>
      <family val="2"/>
    </font>
    <font>
      <b/>
      <sz val="10"/>
      <color theme="8" tint="-0.499984740745262"/>
      <name val="Calibri Light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0" xfId="0" applyFont="1" applyFill="1"/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/>
    <xf numFmtId="49" fontId="4" fillId="3" borderId="2" xfId="0" applyNumberFormat="1" applyFont="1" applyFill="1" applyBorder="1" applyAlignment="1">
      <alignment horizontal="left"/>
    </xf>
    <xf numFmtId="164" fontId="4" fillId="3" borderId="2" xfId="0" applyNumberFormat="1" applyFont="1" applyFill="1" applyBorder="1"/>
    <xf numFmtId="49" fontId="4" fillId="2" borderId="2" xfId="0" applyNumberFormat="1" applyFont="1" applyFill="1" applyBorder="1" applyAlignment="1">
      <alignment horizontal="left"/>
    </xf>
    <xf numFmtId="164" fontId="4" fillId="2" borderId="2" xfId="1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left"/>
    </xf>
    <xf numFmtId="164" fontId="3" fillId="2" borderId="2" xfId="0" applyNumberFormat="1" applyFont="1" applyFill="1" applyBorder="1"/>
    <xf numFmtId="166" fontId="3" fillId="2" borderId="2" xfId="0" applyNumberFormat="1" applyFont="1" applyFill="1" applyBorder="1"/>
    <xf numFmtId="166" fontId="4" fillId="2" borderId="2" xfId="0" applyNumberFormat="1" applyFont="1" applyFill="1" applyBorder="1"/>
    <xf numFmtId="0" fontId="4" fillId="2" borderId="2" xfId="1" applyFont="1" applyFill="1" applyBorder="1" applyAlignment="1">
      <alignment horizontal="right"/>
    </xf>
    <xf numFmtId="4" fontId="3" fillId="2" borderId="2" xfId="1" applyNumberFormat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164" fontId="3" fillId="2" borderId="2" xfId="1" applyNumberFormat="1" applyFont="1" applyFill="1" applyBorder="1" applyAlignment="1">
      <alignment horizontal="right"/>
    </xf>
    <xf numFmtId="49" fontId="3" fillId="2" borderId="3" xfId="0" applyNumberFormat="1" applyFont="1" applyFill="1" applyBorder="1" applyAlignment="1">
      <alignment horizontal="left"/>
    </xf>
    <xf numFmtId="164" fontId="3" fillId="2" borderId="3" xfId="0" applyNumberFormat="1" applyFont="1" applyFill="1" applyBorder="1"/>
    <xf numFmtId="166" fontId="3" fillId="2" borderId="3" xfId="0" applyNumberFormat="1" applyFont="1" applyFill="1" applyBorder="1"/>
    <xf numFmtId="0" fontId="2" fillId="2" borderId="0" xfId="0" applyFont="1" applyFill="1" applyAlignment="1">
      <alignment horizontal="center"/>
    </xf>
    <xf numFmtId="4" fontId="4" fillId="3" borderId="1" xfId="0" applyNumberFormat="1" applyFont="1" applyFill="1" applyBorder="1"/>
    <xf numFmtId="4" fontId="4" fillId="3" borderId="2" xfId="0" applyNumberFormat="1" applyFont="1" applyFill="1" applyBorder="1"/>
    <xf numFmtId="4" fontId="4" fillId="2" borderId="2" xfId="1" applyNumberFormat="1" applyFont="1" applyFill="1" applyBorder="1" applyAlignment="1">
      <alignment horizontal="right"/>
    </xf>
    <xf numFmtId="4" fontId="3" fillId="2" borderId="2" xfId="0" applyNumberFormat="1" applyFont="1" applyFill="1" applyBorder="1"/>
    <xf numFmtId="4" fontId="4" fillId="2" borderId="2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abSelected="1" workbookViewId="0">
      <selection activeCell="I22" sqref="I22"/>
    </sheetView>
  </sheetViews>
  <sheetFormatPr baseColWidth="10" defaultRowHeight="12.75" x14ac:dyDescent="0.2"/>
  <cols>
    <col min="1" max="1" width="43.7109375" style="1" bestFit="1" customWidth="1"/>
    <col min="2" max="2" width="20.7109375" style="1" bestFit="1" customWidth="1"/>
    <col min="3" max="3" width="18.28515625" style="1" bestFit="1" customWidth="1"/>
    <col min="4" max="4" width="19" style="1" bestFit="1" customWidth="1"/>
    <col min="5" max="6" width="15.28515625" style="1" bestFit="1" customWidth="1"/>
    <col min="7" max="16384" width="11.42578125" style="1"/>
  </cols>
  <sheetData>
    <row r="1" spans="1:6" x14ac:dyDescent="0.2">
      <c r="A1" s="20" t="s">
        <v>0</v>
      </c>
      <c r="B1" s="20"/>
      <c r="C1" s="20"/>
      <c r="D1" s="20"/>
      <c r="E1" s="20"/>
      <c r="F1" s="20"/>
    </row>
    <row r="2" spans="1:6" x14ac:dyDescent="0.2">
      <c r="A2" s="20" t="s">
        <v>1</v>
      </c>
      <c r="B2" s="20"/>
      <c r="C2" s="20"/>
      <c r="D2" s="20"/>
      <c r="E2" s="20"/>
      <c r="F2" s="20"/>
    </row>
    <row r="3" spans="1:6" x14ac:dyDescent="0.2">
      <c r="A3" s="20" t="s">
        <v>2</v>
      </c>
      <c r="B3" s="20"/>
      <c r="C3" s="20"/>
      <c r="D3" s="20"/>
      <c r="E3" s="20"/>
      <c r="F3" s="20"/>
    </row>
    <row r="5" spans="1:6" x14ac:dyDescent="0.2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</row>
    <row r="6" spans="1:6" x14ac:dyDescent="0.2">
      <c r="A6" s="2" t="s">
        <v>9</v>
      </c>
      <c r="B6" s="4">
        <f>B7+B20</f>
        <v>836295007.20000005</v>
      </c>
      <c r="C6" s="4">
        <f>C7+C20</f>
        <v>17571100454.880001</v>
      </c>
      <c r="D6" s="21">
        <f>D7+D20</f>
        <v>17534026474.330002</v>
      </c>
      <c r="E6" s="4">
        <f>E7+E20</f>
        <v>873368987.75</v>
      </c>
      <c r="F6" s="4">
        <f>F7+F20</f>
        <v>37073980.549999997</v>
      </c>
    </row>
    <row r="7" spans="1:6" x14ac:dyDescent="0.2">
      <c r="A7" s="5" t="s">
        <v>10</v>
      </c>
      <c r="B7" s="6">
        <f>+B8+B11+B15+B18</f>
        <v>166852804.28999999</v>
      </c>
      <c r="C7" s="6">
        <f>+C8+C11+C15+C18</f>
        <v>17391338404.420002</v>
      </c>
      <c r="D7" s="22">
        <f>+D8+D11+D15+D18</f>
        <v>17359999170.700001</v>
      </c>
      <c r="E7" s="6">
        <f>+E8+E11+E15+E18</f>
        <v>198192038.00999999</v>
      </c>
      <c r="F7" s="6">
        <f>+F8+F11+F15+F18</f>
        <v>31339233.720000003</v>
      </c>
    </row>
    <row r="8" spans="1:6" x14ac:dyDescent="0.2">
      <c r="A8" s="7" t="s">
        <v>11</v>
      </c>
      <c r="B8" s="8">
        <f>SUM(B9:B10)</f>
        <v>57263981.649999999</v>
      </c>
      <c r="C8" s="8">
        <f>SUM(C9:C10)</f>
        <v>8706812206.9500008</v>
      </c>
      <c r="D8" s="23">
        <f>SUM(D9:D10)</f>
        <v>8579183110.8100004</v>
      </c>
      <c r="E8" s="8">
        <f>SUM(E9:E10)</f>
        <v>184893077.78999999</v>
      </c>
      <c r="F8" s="8">
        <f>SUM(F9:F10)</f>
        <v>127629096.14</v>
      </c>
    </row>
    <row r="9" spans="1:6" x14ac:dyDescent="0.2">
      <c r="A9" s="9" t="s">
        <v>12</v>
      </c>
      <c r="B9" s="10">
        <v>0</v>
      </c>
      <c r="C9" s="10">
        <v>111830</v>
      </c>
      <c r="D9" s="24">
        <v>111830</v>
      </c>
      <c r="E9" s="10">
        <v>0</v>
      </c>
      <c r="F9" s="10">
        <v>0</v>
      </c>
    </row>
    <row r="10" spans="1:6" x14ac:dyDescent="0.2">
      <c r="A10" s="9" t="s">
        <v>13</v>
      </c>
      <c r="B10" s="10">
        <v>57263981.649999999</v>
      </c>
      <c r="C10" s="10">
        <v>8706700376.9500008</v>
      </c>
      <c r="D10" s="24">
        <v>8579071280.8100004</v>
      </c>
      <c r="E10" s="10">
        <v>184893077.78999999</v>
      </c>
      <c r="F10" s="10">
        <v>127629096.14</v>
      </c>
    </row>
    <row r="11" spans="1:6" x14ac:dyDescent="0.2">
      <c r="A11" s="7" t="s">
        <v>14</v>
      </c>
      <c r="B11" s="8">
        <f>SUM(B12:B14)</f>
        <v>109507383.57000001</v>
      </c>
      <c r="C11" s="8">
        <f>SUM(C12:C14)</f>
        <v>8666227315.0400009</v>
      </c>
      <c r="D11" s="23">
        <f>SUM(D12:D14)</f>
        <v>8762517043.3999996</v>
      </c>
      <c r="E11" s="8">
        <f>SUM(E12:E14)</f>
        <v>13217655.209999999</v>
      </c>
      <c r="F11" s="8">
        <f>SUM(F12:F14)</f>
        <v>-96289728.359999999</v>
      </c>
    </row>
    <row r="12" spans="1:6" x14ac:dyDescent="0.2">
      <c r="A12" s="9" t="s">
        <v>15</v>
      </c>
      <c r="B12" s="10">
        <v>108828205.28</v>
      </c>
      <c r="C12" s="10">
        <v>6972799541.3900003</v>
      </c>
      <c r="D12" s="24">
        <v>7068935163.6899996</v>
      </c>
      <c r="E12" s="10">
        <v>12692582.98</v>
      </c>
      <c r="F12" s="10">
        <v>-96135622.299999997</v>
      </c>
    </row>
    <row r="13" spans="1:6" x14ac:dyDescent="0.2">
      <c r="A13" s="9" t="s">
        <v>16</v>
      </c>
      <c r="B13" s="10">
        <v>201854.73</v>
      </c>
      <c r="C13" s="10">
        <v>195184912.99000001</v>
      </c>
      <c r="D13" s="24">
        <v>195333850.61000001</v>
      </c>
      <c r="E13" s="10">
        <v>52917.11</v>
      </c>
      <c r="F13" s="10">
        <v>-148937.62</v>
      </c>
    </row>
    <row r="14" spans="1:6" x14ac:dyDescent="0.2">
      <c r="A14" s="9" t="s">
        <v>17</v>
      </c>
      <c r="B14" s="10">
        <v>477323.56</v>
      </c>
      <c r="C14" s="10">
        <v>1498242860.6600001</v>
      </c>
      <c r="D14" s="24">
        <v>1498248029.0999999</v>
      </c>
      <c r="E14" s="10">
        <v>472155.12</v>
      </c>
      <c r="F14" s="10">
        <v>-5168.4399999999996</v>
      </c>
    </row>
    <row r="15" spans="1:6" x14ac:dyDescent="0.2">
      <c r="A15" s="7" t="s">
        <v>18</v>
      </c>
      <c r="B15" s="8">
        <f>SUM(B16:B17)</f>
        <v>0</v>
      </c>
      <c r="C15" s="8">
        <f>SUM(C16:C17)</f>
        <v>18290882.43</v>
      </c>
      <c r="D15" s="23">
        <f>SUM(D16:D17)</f>
        <v>18290882.43</v>
      </c>
      <c r="E15" s="8">
        <f>SUM(E16:E17)</f>
        <v>0</v>
      </c>
      <c r="F15" s="8">
        <f>SUM(F16:F17)</f>
        <v>0</v>
      </c>
    </row>
    <row r="16" spans="1:6" x14ac:dyDescent="0.2">
      <c r="A16" s="9" t="s">
        <v>19</v>
      </c>
      <c r="B16" s="8">
        <v>0</v>
      </c>
      <c r="C16" s="10">
        <v>17226562.98</v>
      </c>
      <c r="D16" s="24">
        <v>17226562.98</v>
      </c>
      <c r="E16" s="10">
        <v>0</v>
      </c>
      <c r="F16" s="10">
        <v>0</v>
      </c>
    </row>
    <row r="17" spans="1:6" x14ac:dyDescent="0.2">
      <c r="A17" s="9" t="s">
        <v>20</v>
      </c>
      <c r="B17" s="8">
        <v>0</v>
      </c>
      <c r="C17" s="10">
        <v>1064319.45</v>
      </c>
      <c r="D17" s="24">
        <v>1064319.45</v>
      </c>
      <c r="E17" s="10">
        <v>0</v>
      </c>
      <c r="F17" s="10">
        <v>0</v>
      </c>
    </row>
    <row r="18" spans="1:6" x14ac:dyDescent="0.2">
      <c r="A18" s="7" t="s">
        <v>21</v>
      </c>
      <c r="B18" s="12">
        <f>B19</f>
        <v>81439.070000000007</v>
      </c>
      <c r="C18" s="12">
        <f>C19</f>
        <v>8000</v>
      </c>
      <c r="D18" s="25">
        <f>D19</f>
        <v>8134.06</v>
      </c>
      <c r="E18" s="12">
        <f>E19</f>
        <v>81305.009999999995</v>
      </c>
      <c r="F18" s="12">
        <f>F19</f>
        <v>-134.06</v>
      </c>
    </row>
    <row r="19" spans="1:6" x14ac:dyDescent="0.2">
      <c r="A19" s="9" t="s">
        <v>22</v>
      </c>
      <c r="B19" s="11">
        <v>81439.070000000007</v>
      </c>
      <c r="C19" s="10">
        <v>8000</v>
      </c>
      <c r="D19" s="24">
        <v>8134.06</v>
      </c>
      <c r="E19" s="10">
        <v>81305.009999999995</v>
      </c>
      <c r="F19" s="10">
        <v>-134.06</v>
      </c>
    </row>
    <row r="20" spans="1:6" x14ac:dyDescent="0.2">
      <c r="A20" s="5" t="s">
        <v>23</v>
      </c>
      <c r="B20" s="6">
        <f>+B21+B24+B28+B35+B37</f>
        <v>669442202.91000009</v>
      </c>
      <c r="C20" s="6">
        <f>+C21+C24+C28+C35+C37</f>
        <v>179762050.46000001</v>
      </c>
      <c r="D20" s="22">
        <f>+D21+D24+D28+D35+D37</f>
        <v>174027303.63000003</v>
      </c>
      <c r="E20" s="6">
        <f>+E21+E24+E28+E35+E37</f>
        <v>675176949.74000001</v>
      </c>
      <c r="F20" s="6">
        <f>+F21+F24+F28+F35+F37</f>
        <v>5734746.8299999982</v>
      </c>
    </row>
    <row r="21" spans="1:6" x14ac:dyDescent="0.2">
      <c r="A21" s="7" t="s">
        <v>24</v>
      </c>
      <c r="B21" s="8">
        <f>B22</f>
        <v>12505232.859999999</v>
      </c>
      <c r="C21" s="8">
        <f>C22</f>
        <v>1607478.26</v>
      </c>
      <c r="D21" s="23">
        <f>D22</f>
        <v>3155400.62</v>
      </c>
      <c r="E21" s="8">
        <f>E22</f>
        <v>10957310.5</v>
      </c>
      <c r="F21" s="8">
        <f>F22</f>
        <v>-1547922.36</v>
      </c>
    </row>
    <row r="22" spans="1:6" x14ac:dyDescent="0.2">
      <c r="A22" s="9" t="s">
        <v>25</v>
      </c>
      <c r="B22" s="10">
        <v>12505232.859999999</v>
      </c>
      <c r="C22" s="10">
        <v>1607478.26</v>
      </c>
      <c r="D22" s="24">
        <v>3155400.62</v>
      </c>
      <c r="E22" s="10">
        <v>10957310.5</v>
      </c>
      <c r="F22" s="10">
        <v>-1547922.36</v>
      </c>
    </row>
    <row r="23" spans="1:6" x14ac:dyDescent="0.2">
      <c r="A23" s="9" t="s">
        <v>26</v>
      </c>
      <c r="B23" s="10"/>
      <c r="C23" s="10"/>
      <c r="D23" s="24"/>
      <c r="E23" s="10"/>
      <c r="F23" s="10"/>
    </row>
    <row r="24" spans="1:6" x14ac:dyDescent="0.2">
      <c r="A24" s="7" t="s">
        <v>27</v>
      </c>
      <c r="B24" s="13">
        <f>SUM(B25:B27)</f>
        <v>556294110.20000005</v>
      </c>
      <c r="C24" s="13">
        <f>SUM(C25:C27)</f>
        <v>153995109.71000001</v>
      </c>
      <c r="D24" s="23">
        <f>SUM(D25:D27)</f>
        <v>141339360.92000002</v>
      </c>
      <c r="E24" s="13">
        <f>SUM(E25:E27)</f>
        <v>568949858.99000001</v>
      </c>
      <c r="F24" s="13">
        <f>SUM(F25:F27)</f>
        <v>12655748.789999995</v>
      </c>
    </row>
    <row r="25" spans="1:6" x14ac:dyDescent="0.2">
      <c r="A25" s="9" t="s">
        <v>28</v>
      </c>
      <c r="B25" s="14">
        <v>82279264.739999995</v>
      </c>
      <c r="C25" s="14">
        <v>1028404</v>
      </c>
      <c r="D25" s="14">
        <v>0</v>
      </c>
      <c r="E25" s="14">
        <v>83307668.739999995</v>
      </c>
      <c r="F25" s="14">
        <v>1028404</v>
      </c>
    </row>
    <row r="26" spans="1:6" x14ac:dyDescent="0.2">
      <c r="A26" s="9" t="s">
        <v>29</v>
      </c>
      <c r="B26" s="14">
        <v>391791220.88</v>
      </c>
      <c r="C26" s="14">
        <v>46214101.020000003</v>
      </c>
      <c r="D26" s="14">
        <v>8391359.7200000007</v>
      </c>
      <c r="E26" s="14">
        <v>429613962.18000001</v>
      </c>
      <c r="F26" s="14">
        <v>37822741.299999997</v>
      </c>
    </row>
    <row r="27" spans="1:6" x14ac:dyDescent="0.2">
      <c r="A27" s="9" t="s">
        <v>30</v>
      </c>
      <c r="B27" s="10">
        <v>82223624.579999998</v>
      </c>
      <c r="C27" s="10">
        <v>106752604.69</v>
      </c>
      <c r="D27" s="24">
        <v>132948001.2</v>
      </c>
      <c r="E27" s="10">
        <v>56028228.07</v>
      </c>
      <c r="F27" s="10">
        <v>-26195396.510000002</v>
      </c>
    </row>
    <row r="28" spans="1:6" x14ac:dyDescent="0.2">
      <c r="A28" s="7" t="s">
        <v>31</v>
      </c>
      <c r="B28" s="8">
        <f>SUM(B29:B34)</f>
        <v>242686441.59000003</v>
      </c>
      <c r="C28" s="8">
        <f>SUM(C29:C34)</f>
        <v>23565165.990000002</v>
      </c>
      <c r="D28" s="23">
        <f>SUM(D29:D34)</f>
        <v>5967691.1899999995</v>
      </c>
      <c r="E28" s="8">
        <f>SUM(E29:E34)</f>
        <v>260283916.38999999</v>
      </c>
      <c r="F28" s="8">
        <f>SUM(F29:F34)</f>
        <v>17597474.800000001</v>
      </c>
    </row>
    <row r="29" spans="1:6" x14ac:dyDescent="0.2">
      <c r="A29" s="9" t="s">
        <v>32</v>
      </c>
      <c r="B29" s="10">
        <v>149604553.19</v>
      </c>
      <c r="C29" s="10">
        <v>9685982.25</v>
      </c>
      <c r="D29" s="24">
        <v>3929392.63</v>
      </c>
      <c r="E29" s="10">
        <v>155361142.81</v>
      </c>
      <c r="F29" s="10">
        <v>5756589.6200000001</v>
      </c>
    </row>
    <row r="30" spans="1:6" x14ac:dyDescent="0.2">
      <c r="A30" s="9" t="s">
        <v>33</v>
      </c>
      <c r="B30" s="10">
        <v>48173487.93</v>
      </c>
      <c r="C30" s="10">
        <v>10880748.42</v>
      </c>
      <c r="D30" s="24">
        <v>1427127.9</v>
      </c>
      <c r="E30" s="10">
        <v>57627108.450000003</v>
      </c>
      <c r="F30" s="10">
        <v>9453620.5199999996</v>
      </c>
    </row>
    <row r="31" spans="1:6" x14ac:dyDescent="0.2">
      <c r="A31" s="9" t="s">
        <v>34</v>
      </c>
      <c r="B31" s="10">
        <v>3646751.15</v>
      </c>
      <c r="C31" s="10">
        <v>928226.78</v>
      </c>
      <c r="D31" s="24">
        <v>17424.45</v>
      </c>
      <c r="E31" s="10">
        <v>4557553.4800000004</v>
      </c>
      <c r="F31" s="10">
        <v>910802.33</v>
      </c>
    </row>
    <row r="32" spans="1:6" x14ac:dyDescent="0.2">
      <c r="A32" s="9" t="s">
        <v>35</v>
      </c>
      <c r="B32" s="10">
        <v>17353361.579999998</v>
      </c>
      <c r="C32" s="10">
        <v>1199401</v>
      </c>
      <c r="D32" s="24">
        <v>217786</v>
      </c>
      <c r="E32" s="10">
        <v>18334976.579999998</v>
      </c>
      <c r="F32" s="10">
        <v>981615</v>
      </c>
    </row>
    <row r="33" spans="1:6" x14ac:dyDescent="0.2">
      <c r="A33" s="9" t="s">
        <v>36</v>
      </c>
      <c r="B33" s="10">
        <v>22904309.25</v>
      </c>
      <c r="C33" s="10">
        <v>870807.54</v>
      </c>
      <c r="D33" s="24">
        <v>362249.88</v>
      </c>
      <c r="E33" s="10">
        <v>23412866.91</v>
      </c>
      <c r="F33" s="10">
        <v>508557.66</v>
      </c>
    </row>
    <row r="34" spans="1:6" x14ac:dyDescent="0.2">
      <c r="A34" s="9" t="s">
        <v>37</v>
      </c>
      <c r="B34" s="10">
        <v>1003978.49</v>
      </c>
      <c r="C34" s="10">
        <v>0</v>
      </c>
      <c r="D34" s="24">
        <v>13710.33</v>
      </c>
      <c r="E34" s="10">
        <v>990268.16</v>
      </c>
      <c r="F34" s="10">
        <v>-13710.33</v>
      </c>
    </row>
    <row r="35" spans="1:6" x14ac:dyDescent="0.2">
      <c r="A35" s="7" t="s">
        <v>38</v>
      </c>
      <c r="B35" s="16">
        <f>B36</f>
        <v>0</v>
      </c>
      <c r="C35" s="16">
        <f>C36</f>
        <v>0</v>
      </c>
      <c r="D35" s="14">
        <f>D36</f>
        <v>0</v>
      </c>
      <c r="E35" s="16">
        <f>E36</f>
        <v>0</v>
      </c>
      <c r="F35" s="16">
        <f>F36</f>
        <v>0</v>
      </c>
    </row>
    <row r="36" spans="1:6" x14ac:dyDescent="0.2">
      <c r="A36" s="9" t="s">
        <v>39</v>
      </c>
      <c r="B36" s="10"/>
      <c r="C36" s="10"/>
      <c r="D36" s="24"/>
      <c r="E36" s="10"/>
      <c r="F36" s="10"/>
    </row>
    <row r="37" spans="1:6" x14ac:dyDescent="0.2">
      <c r="A37" s="7" t="s">
        <v>40</v>
      </c>
      <c r="B37" s="13">
        <f>SUM(B38:B39)</f>
        <v>-142043581.74000001</v>
      </c>
      <c r="C37" s="13">
        <f>SUM(C38:C39)</f>
        <v>594296.5</v>
      </c>
      <c r="D37" s="23">
        <f>SUM(D38:D39)</f>
        <v>23564850.899999999</v>
      </c>
      <c r="E37" s="13">
        <f>SUM(E38:E39)</f>
        <v>-165014136.13999999</v>
      </c>
      <c r="F37" s="13">
        <f>SUM(F38:F39)</f>
        <v>-22970554.399999999</v>
      </c>
    </row>
    <row r="38" spans="1:6" x14ac:dyDescent="0.2">
      <c r="A38" s="9" t="s">
        <v>41</v>
      </c>
      <c r="B38" s="14">
        <v>-878323</v>
      </c>
      <c r="C38" s="15">
        <v>0</v>
      </c>
      <c r="D38" s="14">
        <v>3245347</v>
      </c>
      <c r="E38" s="14">
        <v>-4123670</v>
      </c>
      <c r="F38" s="15">
        <v>-3245347</v>
      </c>
    </row>
    <row r="39" spans="1:6" x14ac:dyDescent="0.2">
      <c r="A39" s="9" t="s">
        <v>42</v>
      </c>
      <c r="B39" s="10">
        <v>-141165258.74000001</v>
      </c>
      <c r="C39" s="10">
        <v>594296.5</v>
      </c>
      <c r="D39" s="24">
        <v>20319503.899999999</v>
      </c>
      <c r="E39" s="10">
        <v>-160890466.13999999</v>
      </c>
      <c r="F39" s="10">
        <v>-19725207.399999999</v>
      </c>
    </row>
    <row r="40" spans="1:6" x14ac:dyDescent="0.2">
      <c r="A40" s="17" t="s">
        <v>43</v>
      </c>
      <c r="B40" s="18"/>
      <c r="C40" s="19"/>
      <c r="D40" s="18"/>
      <c r="E40" s="18"/>
      <c r="F40" s="18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2017-08-16T18:48:34Z</dcterms:created>
  <dcterms:modified xsi:type="dcterms:W3CDTF">2017-08-17T21:31:17Z</dcterms:modified>
</cp:coreProperties>
</file>