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AA" sheetId="1" r:id="rId1"/>
  </sheets>
  <externalReferences>
    <externalReference r:id="rId2"/>
  </externalReferences>
  <definedNames>
    <definedName name="_xlnm.Print_Area" localSheetId="0">EAA!$A$1:$I$32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H27" i="1" s="1"/>
  <c r="G26" i="1"/>
  <c r="H26" i="1" s="1"/>
  <c r="D26" i="1"/>
  <c r="G25" i="1"/>
  <c r="H25" i="1" s="1"/>
  <c r="D25" i="1"/>
  <c r="D24" i="1"/>
  <c r="G24" i="1" s="1"/>
  <c r="H24" i="1" s="1"/>
  <c r="D23" i="1"/>
  <c r="G23" i="1" s="1"/>
  <c r="H23" i="1" s="1"/>
  <c r="D22" i="1"/>
  <c r="G22" i="1" s="1"/>
  <c r="H22" i="1" s="1"/>
  <c r="D21" i="1"/>
  <c r="G21" i="1" s="1"/>
  <c r="H21" i="1" s="1"/>
  <c r="D20" i="1"/>
  <c r="F18" i="1"/>
  <c r="E18" i="1"/>
  <c r="D16" i="1"/>
  <c r="G16" i="1" s="1"/>
  <c r="H16" i="1" s="1"/>
  <c r="D15" i="1"/>
  <c r="G15" i="1" s="1"/>
  <c r="H15" i="1" s="1"/>
  <c r="D14" i="1"/>
  <c r="G14" i="1" s="1"/>
  <c r="H14" i="1" s="1"/>
  <c r="D13" i="1"/>
  <c r="G13" i="1" s="1"/>
  <c r="H13" i="1" s="1"/>
  <c r="D12" i="1"/>
  <c r="G12" i="1" s="1"/>
  <c r="H12" i="1" s="1"/>
  <c r="D11" i="1"/>
  <c r="G11" i="1" s="1"/>
  <c r="H11" i="1" s="1"/>
  <c r="G10" i="1"/>
  <c r="H10" i="1" s="1"/>
  <c r="D10" i="1"/>
  <c r="F8" i="1"/>
  <c r="E8" i="1"/>
  <c r="E6" i="1" s="1"/>
  <c r="G7" i="1"/>
  <c r="D18" i="1" l="1"/>
  <c r="G18" i="1" s="1"/>
  <c r="H18" i="1" s="1"/>
  <c r="F6" i="1"/>
  <c r="K28" i="1"/>
  <c r="H28" i="1"/>
  <c r="D8" i="1"/>
  <c r="G20" i="1"/>
  <c r="H20" i="1" s="1"/>
  <c r="D6" i="1" l="1"/>
  <c r="G6" i="1" s="1"/>
  <c r="H6" i="1" s="1"/>
  <c r="G8" i="1"/>
  <c r="H8" i="1" s="1"/>
</calcChain>
</file>

<file path=xl/sharedStrings.xml><?xml version="1.0" encoding="utf-8"?>
<sst xmlns="http://schemas.openxmlformats.org/spreadsheetml/2006/main" count="30" uniqueCount="29">
  <si>
    <t>SISTEMA AVANZADO DE BACHILLERATO Y EDUCACIÓN SUPERIOS EN EL ESTADO DE GUANAJUATO
Estado Analìtico del Activo
Del 01 de Enero al 30 de Junio del 2018 y 2017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</si>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</sst>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164" fontId="1" fillId="0" borderId="0"/>
  </cellStyleXfs>
  <cellXfs count="5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3" fillId="3" borderId="0" xfId="0" applyFont="1" applyFill="1" applyBorder="1"/>
    <xf numFmtId="0" fontId="4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4" borderId="7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>
      <alignment horizontal="center" vertical="top"/>
    </xf>
    <xf numFmtId="0" fontId="5" fillId="3" borderId="0" xfId="3" applyNumberFormat="1" applyFont="1" applyFill="1" applyBorder="1" applyAlignment="1">
      <alignment horizontal="center" vertical="top"/>
    </xf>
    <xf numFmtId="0" fontId="5" fillId="3" borderId="11" xfId="3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165" fontId="3" fillId="3" borderId="0" xfId="0" applyNumberFormat="1" applyFont="1" applyFill="1"/>
    <xf numFmtId="0" fontId="6" fillId="3" borderId="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9" fillId="3" borderId="0" xfId="0" applyFont="1" applyFill="1"/>
    <xf numFmtId="0" fontId="3" fillId="3" borderId="1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1" fillId="3" borderId="0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3" fillId="3" borderId="0" xfId="1" applyNumberFormat="1" applyFont="1" applyFill="1" applyBorder="1" applyAlignment="1">
      <alignment vertical="top"/>
    </xf>
    <xf numFmtId="165" fontId="9" fillId="3" borderId="0" xfId="0" applyNumberFormat="1" applyFont="1" applyFill="1"/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0" xfId="0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7">
          <cell r="E17">
            <v>1176838.8600000001</v>
          </cell>
        </row>
        <row r="18">
          <cell r="E18">
            <v>6824680.2800000003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82669.009999999995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775676510.57000005</v>
          </cell>
        </row>
        <row r="32">
          <cell r="E32">
            <v>399357501.05000001</v>
          </cell>
        </row>
        <row r="33">
          <cell r="E33">
            <v>0</v>
          </cell>
        </row>
        <row r="34">
          <cell r="E34">
            <v>-201321050.28999999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topLeftCell="A4" zoomScale="85" zoomScaleNormal="85" zoomScaleSheetLayoutView="85" workbookViewId="0">
      <selection activeCell="E24" sqref="E24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50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11.42578125" style="4"/>
    <col min="11" max="11" width="18.140625" style="4" bestFit="1" customWidth="1"/>
    <col min="12" max="16384" width="11.42578125" style="4"/>
  </cols>
  <sheetData>
    <row r="1" spans="1:14" s="5" customFormat="1" ht="4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</row>
    <row r="2" spans="1:14" s="11" customFormat="1" ht="25.5" x14ac:dyDescent="0.2">
      <c r="A2" s="6"/>
      <c r="B2" s="7" t="s">
        <v>1</v>
      </c>
      <c r="C2" s="7"/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10"/>
    </row>
    <row r="3" spans="1:14" s="11" customFormat="1" x14ac:dyDescent="0.2">
      <c r="A3" s="12"/>
      <c r="B3" s="13"/>
      <c r="C3" s="13"/>
      <c r="D3" s="14">
        <v>1</v>
      </c>
      <c r="E3" s="14">
        <v>2</v>
      </c>
      <c r="F3" s="15">
        <v>3</v>
      </c>
      <c r="G3" s="15" t="s">
        <v>7</v>
      </c>
      <c r="H3" s="15" t="s">
        <v>8</v>
      </c>
      <c r="I3" s="16"/>
    </row>
    <row r="4" spans="1:14" s="5" customFormat="1" ht="3" customHeight="1" x14ac:dyDescent="0.2">
      <c r="A4" s="17"/>
      <c r="B4" s="18"/>
      <c r="C4" s="18"/>
      <c r="D4" s="18"/>
      <c r="E4" s="18"/>
      <c r="F4" s="18"/>
      <c r="G4" s="18"/>
      <c r="H4" s="18"/>
      <c r="I4" s="19"/>
    </row>
    <row r="5" spans="1:14" s="5" customFormat="1" ht="3" customHeight="1" x14ac:dyDescent="0.2">
      <c r="A5" s="20"/>
      <c r="B5" s="21"/>
      <c r="C5" s="21"/>
      <c r="D5" s="21"/>
      <c r="E5" s="21"/>
      <c r="F5" s="21"/>
      <c r="G5" s="21"/>
      <c r="H5" s="21"/>
      <c r="I5" s="22"/>
      <c r="J5" s="4"/>
      <c r="K5" s="4"/>
    </row>
    <row r="6" spans="1:14" s="5" customFormat="1" x14ac:dyDescent="0.2">
      <c r="A6" s="23"/>
      <c r="B6" s="24" t="s">
        <v>9</v>
      </c>
      <c r="C6" s="24"/>
      <c r="D6" s="25">
        <f>+D8+D18</f>
        <v>1232574287.9700003</v>
      </c>
      <c r="E6" s="25">
        <f>+E8+E18</f>
        <v>2286379190.4099998</v>
      </c>
      <c r="F6" s="25">
        <f>+F8+F18</f>
        <v>2175353505.9900002</v>
      </c>
      <c r="G6" s="25">
        <f>+D6+E6-F6</f>
        <v>1343599972.3899999</v>
      </c>
      <c r="H6" s="25">
        <f>+G6-D6</f>
        <v>111025684.4199996</v>
      </c>
      <c r="I6" s="26"/>
      <c r="J6" s="4"/>
      <c r="K6" s="27"/>
    </row>
    <row r="7" spans="1:14" s="5" customFormat="1" ht="5.0999999999999996" customHeight="1" x14ac:dyDescent="0.2">
      <c r="A7" s="23"/>
      <c r="B7" s="28"/>
      <c r="C7" s="28"/>
      <c r="D7" s="25"/>
      <c r="E7" s="25"/>
      <c r="F7" s="25"/>
      <c r="G7" s="25">
        <f>+D7+E7-F7</f>
        <v>0</v>
      </c>
      <c r="H7" s="25"/>
      <c r="I7" s="26"/>
      <c r="J7" s="4"/>
      <c r="K7" s="4"/>
    </row>
    <row r="8" spans="1:14" s="5" customFormat="1" x14ac:dyDescent="0.2">
      <c r="A8" s="29"/>
      <c r="B8" s="30" t="s">
        <v>10</v>
      </c>
      <c r="C8" s="30"/>
      <c r="D8" s="31">
        <f>SUM(D10:D16)</f>
        <v>258426872.93000001</v>
      </c>
      <c r="E8" s="31">
        <f>SUM(E10:E16)</f>
        <v>2203204086.3099999</v>
      </c>
      <c r="F8" s="31">
        <f>SUM(F10:F16)</f>
        <v>2137552307.4200001</v>
      </c>
      <c r="G8" s="25">
        <f>+D8+E8-F8</f>
        <v>324078651.81999969</v>
      </c>
      <c r="H8" s="31">
        <f>+G8-D8</f>
        <v>65651778.889999688</v>
      </c>
      <c r="I8" s="32"/>
      <c r="J8" s="4"/>
      <c r="K8" s="33"/>
    </row>
    <row r="9" spans="1:14" s="5" customFormat="1" ht="5.0999999999999996" customHeight="1" x14ac:dyDescent="0.2">
      <c r="A9" s="34"/>
      <c r="B9" s="35"/>
      <c r="C9" s="35"/>
      <c r="D9" s="36"/>
      <c r="E9" s="36"/>
      <c r="F9" s="36"/>
      <c r="G9" s="36"/>
      <c r="H9" s="36"/>
      <c r="I9" s="37"/>
      <c r="J9" s="4"/>
      <c r="K9" s="33"/>
    </row>
    <row r="10" spans="1:14" s="5" customFormat="1" ht="19.5" customHeight="1" x14ac:dyDescent="0.2">
      <c r="A10" s="34"/>
      <c r="B10" s="38" t="s">
        <v>11</v>
      </c>
      <c r="C10" s="38"/>
      <c r="D10" s="39">
        <f>+[1]ESF!E16</f>
        <v>250342684.78</v>
      </c>
      <c r="E10" s="39">
        <v>834872329.67999995</v>
      </c>
      <c r="F10" s="39">
        <v>846977008.99000001</v>
      </c>
      <c r="G10" s="40">
        <f>+D10+E10-F10</f>
        <v>238238005.47000003</v>
      </c>
      <c r="H10" s="40">
        <f>+G10-D10</f>
        <v>-12104679.309999973</v>
      </c>
      <c r="I10" s="37"/>
      <c r="J10" s="4"/>
      <c r="K10" s="33"/>
    </row>
    <row r="11" spans="1:14" s="5" customFormat="1" ht="19.5" customHeight="1" x14ac:dyDescent="0.2">
      <c r="A11" s="34"/>
      <c r="B11" s="38" t="s">
        <v>12</v>
      </c>
      <c r="C11" s="38"/>
      <c r="D11" s="39">
        <f>+[1]ESF!E17</f>
        <v>1176838.8600000001</v>
      </c>
      <c r="E11" s="39">
        <v>1362249818.1800001</v>
      </c>
      <c r="F11" s="39">
        <v>1283511442.96</v>
      </c>
      <c r="G11" s="40">
        <f t="shared" ref="G11:G16" si="0">+D11+E11-F11</f>
        <v>79915214.079999924</v>
      </c>
      <c r="H11" s="40">
        <f t="shared" ref="H11:H16" si="1">+G11-D11</f>
        <v>78738375.219999924</v>
      </c>
      <c r="I11" s="37"/>
      <c r="J11" s="4"/>
      <c r="K11" s="33"/>
    </row>
    <row r="12" spans="1:14" s="5" customFormat="1" ht="19.5" customHeight="1" x14ac:dyDescent="0.2">
      <c r="A12" s="34"/>
      <c r="B12" s="38" t="s">
        <v>13</v>
      </c>
      <c r="C12" s="38"/>
      <c r="D12" s="39">
        <f>+[1]ESF!E18</f>
        <v>6824680.2800000003</v>
      </c>
      <c r="E12" s="39">
        <v>6081938.4500000002</v>
      </c>
      <c r="F12" s="39">
        <v>7063855.4699999997</v>
      </c>
      <c r="G12" s="40">
        <f t="shared" si="0"/>
        <v>5842763.2600000007</v>
      </c>
      <c r="H12" s="40">
        <f t="shared" si="1"/>
        <v>-981917.01999999955</v>
      </c>
      <c r="I12" s="37"/>
      <c r="J12" s="4"/>
      <c r="K12" s="33"/>
    </row>
    <row r="13" spans="1:14" s="5" customFormat="1" ht="19.5" customHeight="1" x14ac:dyDescent="0.2">
      <c r="A13" s="34"/>
      <c r="B13" s="38" t="s">
        <v>14</v>
      </c>
      <c r="C13" s="38"/>
      <c r="D13" s="39">
        <f>+[1]ESF!E19</f>
        <v>0</v>
      </c>
      <c r="E13" s="39">
        <v>0</v>
      </c>
      <c r="F13" s="39">
        <v>0</v>
      </c>
      <c r="G13" s="40">
        <f t="shared" si="0"/>
        <v>0</v>
      </c>
      <c r="H13" s="40">
        <f t="shared" si="1"/>
        <v>0</v>
      </c>
      <c r="I13" s="37"/>
      <c r="J13" s="4"/>
      <c r="K13" s="33"/>
      <c r="N13" s="5" t="s">
        <v>15</v>
      </c>
    </row>
    <row r="14" spans="1:14" s="5" customFormat="1" ht="19.5" customHeight="1" x14ac:dyDescent="0.2">
      <c r="A14" s="34"/>
      <c r="B14" s="38" t="s">
        <v>16</v>
      </c>
      <c r="C14" s="38"/>
      <c r="D14" s="39">
        <f>+[1]ESF!E20</f>
        <v>0</v>
      </c>
      <c r="E14" s="39">
        <v>0</v>
      </c>
      <c r="F14" s="39">
        <v>0</v>
      </c>
      <c r="G14" s="40">
        <f t="shared" si="0"/>
        <v>0</v>
      </c>
      <c r="H14" s="40">
        <f t="shared" si="1"/>
        <v>0</v>
      </c>
      <c r="I14" s="37"/>
      <c r="J14" s="4"/>
      <c r="K14" s="33"/>
    </row>
    <row r="15" spans="1:14" s="5" customFormat="1" ht="19.5" customHeight="1" x14ac:dyDescent="0.2">
      <c r="A15" s="34"/>
      <c r="B15" s="38" t="s">
        <v>17</v>
      </c>
      <c r="C15" s="38"/>
      <c r="D15" s="39">
        <f>+[1]ESF!E21</f>
        <v>0</v>
      </c>
      <c r="E15" s="39">
        <v>0</v>
      </c>
      <c r="F15" s="39">
        <v>0</v>
      </c>
      <c r="G15" s="40">
        <f t="shared" si="0"/>
        <v>0</v>
      </c>
      <c r="H15" s="40">
        <f t="shared" si="1"/>
        <v>0</v>
      </c>
      <c r="I15" s="37"/>
      <c r="J15" s="4"/>
      <c r="K15" s="33"/>
      <c r="L15" s="5" t="s">
        <v>15</v>
      </c>
    </row>
    <row r="16" spans="1:14" ht="19.5" customHeight="1" x14ac:dyDescent="0.2">
      <c r="A16" s="34"/>
      <c r="B16" s="38" t="s">
        <v>18</v>
      </c>
      <c r="C16" s="38"/>
      <c r="D16" s="39">
        <f>+[1]ESF!E22</f>
        <v>82669.009999999995</v>
      </c>
      <c r="E16" s="39">
        <v>0</v>
      </c>
      <c r="F16" s="39">
        <v>0</v>
      </c>
      <c r="G16" s="40">
        <f t="shared" si="0"/>
        <v>82669.009999999995</v>
      </c>
      <c r="H16" s="40">
        <f t="shared" si="1"/>
        <v>0</v>
      </c>
      <c r="I16" s="37"/>
      <c r="K16" s="33"/>
    </row>
    <row r="17" spans="1:11" x14ac:dyDescent="0.2">
      <c r="A17" s="34"/>
      <c r="B17" s="41"/>
      <c r="C17" s="41"/>
      <c r="D17" s="42"/>
      <c r="E17" s="42"/>
      <c r="F17" s="42"/>
      <c r="G17" s="42"/>
      <c r="H17" s="42"/>
      <c r="I17" s="37"/>
      <c r="K17" s="33"/>
    </row>
    <row r="18" spans="1:11" x14ac:dyDescent="0.2">
      <c r="A18" s="29"/>
      <c r="B18" s="30" t="s">
        <v>19</v>
      </c>
      <c r="C18" s="30"/>
      <c r="D18" s="31">
        <f>SUM(D20:D28)</f>
        <v>974147415.0400002</v>
      </c>
      <c r="E18" s="31">
        <f>SUM(E20:E28)</f>
        <v>83175104.099999994</v>
      </c>
      <c r="F18" s="31">
        <f>SUM(F20:F28)</f>
        <v>37801198.569999993</v>
      </c>
      <c r="G18" s="31">
        <f>+D18+E18-F18</f>
        <v>1019521320.5700002</v>
      </c>
      <c r="H18" s="31">
        <f>+G18-D18</f>
        <v>45373905.529999971</v>
      </c>
      <c r="I18" s="32"/>
      <c r="K18" s="33"/>
    </row>
    <row r="19" spans="1:11" ht="5.0999999999999996" customHeight="1" x14ac:dyDescent="0.2">
      <c r="A19" s="34"/>
      <c r="B19" s="35"/>
      <c r="C19" s="41"/>
      <c r="D19" s="36"/>
      <c r="E19" s="36"/>
      <c r="F19" s="36"/>
      <c r="G19" s="36"/>
      <c r="H19" s="36"/>
      <c r="I19" s="37"/>
      <c r="K19" s="33"/>
    </row>
    <row r="20" spans="1:11" ht="19.5" customHeight="1" x14ac:dyDescent="0.2">
      <c r="A20" s="34"/>
      <c r="B20" s="38" t="s">
        <v>20</v>
      </c>
      <c r="C20" s="38"/>
      <c r="D20" s="39">
        <f>+[1]ESF!E29</f>
        <v>434453.71</v>
      </c>
      <c r="E20" s="39">
        <v>0</v>
      </c>
      <c r="F20" s="39">
        <v>0</v>
      </c>
      <c r="G20" s="40">
        <f>+D20+E20-F20</f>
        <v>434453.71</v>
      </c>
      <c r="H20" s="40">
        <f>+G20-D20</f>
        <v>0</v>
      </c>
      <c r="I20" s="37"/>
      <c r="K20" s="33"/>
    </row>
    <row r="21" spans="1:11" ht="19.5" customHeight="1" x14ac:dyDescent="0.2">
      <c r="A21" s="34"/>
      <c r="B21" s="38" t="s">
        <v>21</v>
      </c>
      <c r="C21" s="38"/>
      <c r="D21" s="39">
        <f>+[1]ESF!E30</f>
        <v>0</v>
      </c>
      <c r="E21" s="39">
        <v>0</v>
      </c>
      <c r="F21" s="39">
        <v>0</v>
      </c>
      <c r="G21" s="40">
        <f t="shared" ref="G21:G28" si="2">+D21+E21-F21</f>
        <v>0</v>
      </c>
      <c r="H21" s="40">
        <f t="shared" ref="H21:H28" si="3">+G21-D21</f>
        <v>0</v>
      </c>
      <c r="I21" s="37"/>
      <c r="K21" s="33"/>
    </row>
    <row r="22" spans="1:11" ht="19.5" customHeight="1" x14ac:dyDescent="0.2">
      <c r="A22" s="34"/>
      <c r="B22" s="38" t="s">
        <v>22</v>
      </c>
      <c r="C22" s="38"/>
      <c r="D22" s="39">
        <f>+[1]ESF!E31</f>
        <v>775676510.57000005</v>
      </c>
      <c r="E22" s="39">
        <v>28784627.079999998</v>
      </c>
      <c r="F22" s="39">
        <v>9800412.3399999999</v>
      </c>
      <c r="G22" s="40">
        <f>+D22+E22-F22</f>
        <v>794660725.31000006</v>
      </c>
      <c r="H22" s="40">
        <f>+G22-D22</f>
        <v>18984214.74000001</v>
      </c>
      <c r="I22" s="37"/>
      <c r="K22" s="33"/>
    </row>
    <row r="23" spans="1:11" ht="19.5" customHeight="1" x14ac:dyDescent="0.2">
      <c r="A23" s="34"/>
      <c r="B23" s="38" t="s">
        <v>23</v>
      </c>
      <c r="C23" s="38"/>
      <c r="D23" s="39">
        <f>+[1]ESF!E32</f>
        <v>399357501.05000001</v>
      </c>
      <c r="E23" s="39">
        <v>53155368.189999998</v>
      </c>
      <c r="F23" s="39">
        <v>26899992.399999999</v>
      </c>
      <c r="G23" s="40">
        <f t="shared" si="2"/>
        <v>425612876.84000003</v>
      </c>
      <c r="H23" s="40">
        <f>+G23-D23</f>
        <v>26255375.790000021</v>
      </c>
      <c r="I23" s="37"/>
      <c r="K23" s="43"/>
    </row>
    <row r="24" spans="1:11" ht="19.5" customHeight="1" x14ac:dyDescent="0.2">
      <c r="A24" s="34"/>
      <c r="B24" s="38" t="s">
        <v>24</v>
      </c>
      <c r="C24" s="38"/>
      <c r="D24" s="39">
        <f>+[1]ESF!E33</f>
        <v>0</v>
      </c>
      <c r="E24" s="39">
        <v>0</v>
      </c>
      <c r="F24" s="39">
        <v>0</v>
      </c>
      <c r="G24" s="40">
        <f t="shared" si="2"/>
        <v>0</v>
      </c>
      <c r="H24" s="40">
        <f t="shared" si="3"/>
        <v>0</v>
      </c>
      <c r="I24" s="37"/>
      <c r="K24" s="33"/>
    </row>
    <row r="25" spans="1:11" ht="19.5" customHeight="1" x14ac:dyDescent="0.2">
      <c r="A25" s="34"/>
      <c r="B25" s="38" t="s">
        <v>25</v>
      </c>
      <c r="C25" s="38"/>
      <c r="D25" s="39">
        <f>+[1]ESF!E34</f>
        <v>-201321050.28999999</v>
      </c>
      <c r="E25" s="39">
        <v>1235108.83</v>
      </c>
      <c r="F25" s="39">
        <v>1100793.83</v>
      </c>
      <c r="G25" s="40">
        <f t="shared" si="2"/>
        <v>-201186735.28999999</v>
      </c>
      <c r="H25" s="40">
        <f t="shared" si="3"/>
        <v>134315</v>
      </c>
      <c r="I25" s="37"/>
      <c r="K25" s="33"/>
    </row>
    <row r="26" spans="1:11" ht="19.5" customHeight="1" x14ac:dyDescent="0.2">
      <c r="A26" s="34"/>
      <c r="B26" s="38" t="s">
        <v>26</v>
      </c>
      <c r="C26" s="38"/>
      <c r="D26" s="39">
        <f>+[1]ESF!E35</f>
        <v>0</v>
      </c>
      <c r="E26" s="39">
        <v>0</v>
      </c>
      <c r="F26" s="39">
        <v>0</v>
      </c>
      <c r="G26" s="40">
        <f t="shared" si="2"/>
        <v>0</v>
      </c>
      <c r="H26" s="40">
        <f t="shared" si="3"/>
        <v>0</v>
      </c>
      <c r="I26" s="37"/>
      <c r="K26" s="33"/>
    </row>
    <row r="27" spans="1:11" ht="19.5" customHeight="1" x14ac:dyDescent="0.2">
      <c r="A27" s="34"/>
      <c r="B27" s="38" t="s">
        <v>27</v>
      </c>
      <c r="C27" s="38"/>
      <c r="D27" s="39">
        <f>+[1]ESF!E36</f>
        <v>0</v>
      </c>
      <c r="E27" s="39">
        <v>0</v>
      </c>
      <c r="F27" s="39">
        <v>0</v>
      </c>
      <c r="G27" s="40">
        <f t="shared" si="2"/>
        <v>0</v>
      </c>
      <c r="H27" s="40">
        <f t="shared" si="3"/>
        <v>0</v>
      </c>
      <c r="I27" s="37"/>
      <c r="K27" s="33"/>
    </row>
    <row r="28" spans="1:11" ht="19.5" customHeight="1" x14ac:dyDescent="0.2">
      <c r="A28" s="34"/>
      <c r="B28" s="38" t="s">
        <v>28</v>
      </c>
      <c r="C28" s="38"/>
      <c r="D28" s="39">
        <f>+[1]ESF!E37</f>
        <v>0</v>
      </c>
      <c r="E28" s="39">
        <v>0</v>
      </c>
      <c r="F28" s="39">
        <v>0</v>
      </c>
      <c r="G28" s="40">
        <f t="shared" si="2"/>
        <v>0</v>
      </c>
      <c r="H28" s="40">
        <f t="shared" si="3"/>
        <v>0</v>
      </c>
      <c r="I28" s="37"/>
      <c r="K28" s="33" t="str">
        <f>IF(G28=[1]ESF!D37," ","error")</f>
        <v xml:space="preserve"> </v>
      </c>
    </row>
    <row r="29" spans="1:11" x14ac:dyDescent="0.2">
      <c r="A29" s="34"/>
      <c r="B29" s="41"/>
      <c r="C29" s="41"/>
      <c r="D29" s="42"/>
      <c r="E29" s="36"/>
      <c r="F29" s="36"/>
      <c r="G29" s="36"/>
      <c r="H29" s="36"/>
      <c r="I29" s="37"/>
      <c r="K29" s="33"/>
    </row>
    <row r="30" spans="1:11" ht="6" customHeight="1" x14ac:dyDescent="0.2">
      <c r="A30" s="44"/>
      <c r="B30" s="45"/>
      <c r="C30" s="45"/>
      <c r="D30" s="45"/>
      <c r="E30" s="45"/>
      <c r="F30" s="45"/>
      <c r="G30" s="45"/>
      <c r="H30" s="45"/>
      <c r="I30" s="46"/>
    </row>
    <row r="31" spans="1:11" ht="6" customHeight="1" x14ac:dyDescent="0.2">
      <c r="A31" s="47"/>
      <c r="B31" s="48"/>
      <c r="C31" s="49"/>
      <c r="E31" s="47"/>
      <c r="F31" s="47"/>
      <c r="G31" s="47"/>
      <c r="H31" s="47"/>
      <c r="I31" s="47"/>
    </row>
    <row r="32" spans="1:11" x14ac:dyDescent="0.2">
      <c r="B32" s="5"/>
      <c r="C32" s="5"/>
      <c r="D32" s="51"/>
      <c r="E32" s="5"/>
      <c r="F32" s="5"/>
      <c r="G32" s="5"/>
    </row>
  </sheetData>
  <sheetProtection formatCells="0" selectLockedCells="1"/>
  <mergeCells count="24">
    <mergeCell ref="B24:C24"/>
    <mergeCell ref="B25:C25"/>
    <mergeCell ref="B26:C26"/>
    <mergeCell ref="B27:C27"/>
    <mergeCell ref="B28:C28"/>
    <mergeCell ref="A30:I30"/>
    <mergeCell ref="B16:C16"/>
    <mergeCell ref="B18:C18"/>
    <mergeCell ref="B20:C20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A1:I1"/>
    <mergeCell ref="B2:C3"/>
    <mergeCell ref="A4:I4"/>
    <mergeCell ref="A5:I5"/>
    <mergeCell ref="B6:C6"/>
    <mergeCell ref="B8:C8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2018-07-18T15:37:52Z</dcterms:created>
  <dcterms:modified xsi:type="dcterms:W3CDTF">2018-07-18T15:39:13Z</dcterms:modified>
</cp:coreProperties>
</file>