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0\1.ESTADOS FINANCIEROS 1ER SEM2020\"/>
    </mc:Choice>
  </mc:AlternateContent>
  <bookViews>
    <workbookView xWindow="0" yWindow="0" windowWidth="28800" windowHeight="11700"/>
  </bookViews>
  <sheets>
    <sheet name="EAA" sheetId="1" r:id="rId1"/>
  </sheets>
  <externalReferences>
    <externalReference r:id="rId2"/>
    <externalReference r:id="rId3"/>
  </externalReferences>
  <definedNames>
    <definedName name="_xlnm.Print_Area" localSheetId="0">EAA!$A$1:$L$33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M28" i="1" s="1"/>
  <c r="F28" i="1"/>
  <c r="F27" i="1"/>
  <c r="I27" i="1" s="1"/>
  <c r="J27" i="1" s="1"/>
  <c r="F26" i="1"/>
  <c r="I26" i="1" s="1"/>
  <c r="J26" i="1" s="1"/>
  <c r="F25" i="1"/>
  <c r="I25" i="1" s="1"/>
  <c r="J25" i="1" s="1"/>
  <c r="I24" i="1"/>
  <c r="J24" i="1" s="1"/>
  <c r="F24" i="1"/>
  <c r="F23" i="1"/>
  <c r="I23" i="1" s="1"/>
  <c r="J23" i="1" s="1"/>
  <c r="F22" i="1"/>
  <c r="I22" i="1" s="1"/>
  <c r="J22" i="1" s="1"/>
  <c r="F21" i="1"/>
  <c r="I21" i="1" s="1"/>
  <c r="J21" i="1" s="1"/>
  <c r="I20" i="1"/>
  <c r="J20" i="1" s="1"/>
  <c r="F20" i="1"/>
  <c r="J19" i="1"/>
  <c r="H18" i="1"/>
  <c r="G18" i="1"/>
  <c r="J17" i="1"/>
  <c r="F16" i="1"/>
  <c r="I16" i="1" s="1"/>
  <c r="J16" i="1" s="1"/>
  <c r="F15" i="1"/>
  <c r="I15" i="1" s="1"/>
  <c r="J15" i="1" s="1"/>
  <c r="I14" i="1"/>
  <c r="J14" i="1" s="1"/>
  <c r="F14" i="1"/>
  <c r="F13" i="1"/>
  <c r="I13" i="1" s="1"/>
  <c r="J13" i="1" s="1"/>
  <c r="F12" i="1"/>
  <c r="I12" i="1" s="1"/>
  <c r="J12" i="1" s="1"/>
  <c r="F11" i="1"/>
  <c r="I11" i="1" s="1"/>
  <c r="J11" i="1" s="1"/>
  <c r="I10" i="1"/>
  <c r="J10" i="1" s="1"/>
  <c r="F10" i="1"/>
  <c r="J9" i="1"/>
  <c r="H8" i="1"/>
  <c r="G8" i="1"/>
  <c r="I7" i="1"/>
  <c r="H6" i="1"/>
  <c r="G6" i="1"/>
  <c r="F8" i="1" l="1"/>
  <c r="F18" i="1"/>
  <c r="J28" i="1"/>
  <c r="I18" i="1" l="1"/>
  <c r="F6" i="1"/>
  <c r="I8" i="1"/>
  <c r="F33" i="1" l="1"/>
  <c r="I6" i="1"/>
  <c r="J18" i="1"/>
  <c r="J8" i="1"/>
  <c r="J6" i="1" l="1"/>
  <c r="I33" i="1"/>
</calcChain>
</file>

<file path=xl/sharedStrings.xml><?xml version="1.0" encoding="utf-8"?>
<sst xmlns="http://schemas.openxmlformats.org/spreadsheetml/2006/main" count="35" uniqueCount="34">
  <si>
    <t>SISTEMA AVANZADO DE BACHILLERATO Y EDUCACIÓN SUPERIOS EN EL ESTADO DE GUANAJUATO
Estado Analìtico del Activo
Del 01 de Enero al 31 de Marzo del 2020 y 2019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</si>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</sst>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000000000"/>
    <numFmt numFmtId="166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theme="0" tint="-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6" fontId="8" fillId="0" borderId="0" applyFont="0" applyFill="0" applyBorder="0" applyAlignment="0" applyProtection="0"/>
    <xf numFmtId="0" fontId="2" fillId="0" borderId="0"/>
    <xf numFmtId="164" fontId="2" fillId="0" borderId="0"/>
  </cellStyleXfs>
  <cellXfs count="81">
    <xf numFmtId="0" fontId="0" fillId="0" borderId="0" xfId="0"/>
    <xf numFmtId="0" fontId="1" fillId="2" borderId="1" xfId="0" applyFont="1" applyFill="1" applyBorder="1"/>
    <xf numFmtId="0" fontId="3" fillId="3" borderId="2" xfId="2" applyFont="1" applyFill="1" applyBorder="1" applyAlignment="1" applyProtection="1">
      <alignment vertical="center" wrapText="1"/>
      <protection locked="0"/>
    </xf>
    <xf numFmtId="0" fontId="3" fillId="3" borderId="3" xfId="2" applyFont="1" applyFill="1" applyBorder="1" applyAlignment="1" applyProtection="1">
      <alignment horizontal="center" vertical="center" wrapText="1"/>
      <protection locked="0"/>
    </xf>
    <xf numFmtId="0" fontId="3" fillId="3" borderId="2" xfId="2" applyFont="1" applyFill="1" applyBorder="1" applyAlignment="1" applyProtection="1">
      <alignment horizontal="center" vertical="center" wrapText="1"/>
      <protection locked="0"/>
    </xf>
    <xf numFmtId="0" fontId="3" fillId="3" borderId="4" xfId="2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/>
    <xf numFmtId="0" fontId="1" fillId="2" borderId="0" xfId="0" applyFont="1" applyFill="1" applyBorder="1"/>
    <xf numFmtId="0" fontId="4" fillId="4" borderId="5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5" fillId="4" borderId="7" xfId="2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4" borderId="8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5" fillId="4" borderId="8" xfId="2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  <xf numFmtId="0" fontId="5" fillId="4" borderId="10" xfId="2" applyFont="1" applyFill="1" applyBorder="1" applyAlignment="1">
      <alignment horizontal="center" vertical="center" wrapText="1"/>
    </xf>
    <xf numFmtId="0" fontId="5" fillId="2" borderId="1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top"/>
    </xf>
    <xf numFmtId="0" fontId="5" fillId="2" borderId="0" xfId="3" applyNumberFormat="1" applyFont="1" applyFill="1" applyBorder="1" applyAlignment="1">
      <alignment vertical="top"/>
    </xf>
    <xf numFmtId="0" fontId="5" fillId="2" borderId="11" xfId="3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3" fontId="6" fillId="2" borderId="0" xfId="0" applyNumberFormat="1" applyFont="1" applyFill="1" applyBorder="1" applyAlignment="1">
      <alignment vertical="top"/>
    </xf>
    <xf numFmtId="0" fontId="6" fillId="2" borderId="11" xfId="0" applyFont="1" applyFill="1" applyBorder="1" applyAlignment="1">
      <alignment vertical="top"/>
    </xf>
    <xf numFmtId="165" fontId="1" fillId="2" borderId="0" xfId="0" applyNumberFormat="1" applyFont="1" applyFill="1"/>
    <xf numFmtId="0" fontId="7" fillId="2" borderId="1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3" fontId="6" fillId="2" borderId="0" xfId="1" applyNumberFormat="1" applyFont="1" applyFill="1" applyBorder="1" applyAlignment="1">
      <alignment vertical="top"/>
    </xf>
    <xf numFmtId="0" fontId="7" fillId="2" borderId="11" xfId="0" applyFont="1" applyFill="1" applyBorder="1" applyAlignment="1">
      <alignment vertical="top"/>
    </xf>
    <xf numFmtId="0" fontId="9" fillId="2" borderId="0" xfId="0" applyFont="1" applyFill="1"/>
    <xf numFmtId="0" fontId="1" fillId="2" borderId="1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3" fontId="1" fillId="2" borderId="0" xfId="0" applyNumberFormat="1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 applyProtection="1">
      <alignment vertical="top"/>
      <protection locked="0"/>
    </xf>
    <xf numFmtId="3" fontId="2" fillId="2" borderId="0" xfId="1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3" fontId="1" fillId="2" borderId="0" xfId="1" applyNumberFormat="1" applyFont="1" applyFill="1" applyBorder="1" applyAlignment="1">
      <alignment vertical="top"/>
    </xf>
    <xf numFmtId="165" fontId="9" fillId="2" borderId="0" xfId="0" applyNumberFormat="1" applyFont="1" applyFill="1"/>
    <xf numFmtId="0" fontId="1" fillId="2" borderId="8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166" fontId="11" fillId="2" borderId="0" xfId="1" applyFont="1" applyFill="1" applyBorder="1"/>
    <xf numFmtId="166" fontId="2" fillId="2" borderId="0" xfId="1" applyFont="1" applyFill="1" applyBorder="1"/>
    <xf numFmtId="3" fontId="11" fillId="2" borderId="0" xfId="0" applyNumberFormat="1" applyFont="1" applyFill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top"/>
      <protection locked="0"/>
    </xf>
    <xf numFmtId="0" fontId="1" fillId="2" borderId="9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/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1er%20TRIM%202020%20%20Sr&#204;a%20Finanz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EFATURA%20DE%20CONTABILIDAD/CONTABILIDAD%202018/Estados%20Fros%20y%20Pptales%202018%20marzo%20CON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OP"/>
      <sheetName val="PC"/>
      <sheetName val="NOTAS"/>
      <sheetName val="IPF (2)"/>
      <sheetName val="NOTAS1"/>
      <sheetName val="R"/>
      <sheetName val="CFF R"/>
      <sheetName val="CA"/>
      <sheetName val="COG"/>
      <sheetName val="CE"/>
      <sheetName val="CFG"/>
      <sheetName val="EN"/>
      <sheetName val="ID"/>
      <sheetName val="IPF"/>
      <sheetName val="Hoja1"/>
      <sheetName val="GCP"/>
      <sheetName val="PPI"/>
      <sheetName val="IR"/>
      <sheetName val="ANX Esq Bur"/>
      <sheetName val="ANX RCBPE"/>
      <sheetName val="ANX MPAS "/>
      <sheetName val="ANX DGF"/>
      <sheetName val="ANX B.MUE"/>
      <sheetName val="ANX B.INM"/>
      <sheetName val="ANX IADO LEYES"/>
      <sheetName val="Muebles_Contable"/>
      <sheetName val="Inmuebles_Contable"/>
    </sheetNames>
    <sheetDataSet>
      <sheetData sheetId="0">
        <row r="12">
          <cell r="E12">
            <v>229833436.90000001</v>
          </cell>
        </row>
        <row r="13">
          <cell r="E13">
            <v>662158.14</v>
          </cell>
        </row>
        <row r="14">
          <cell r="E14">
            <v>8511149.6799999997</v>
          </cell>
        </row>
        <row r="18">
          <cell r="E18">
            <v>85669.01</v>
          </cell>
        </row>
        <row r="25">
          <cell r="E25">
            <v>434453.71</v>
          </cell>
        </row>
        <row r="27">
          <cell r="E27">
            <v>884731705.71000004</v>
          </cell>
        </row>
        <row r="28">
          <cell r="E28">
            <v>474969288.10000002</v>
          </cell>
        </row>
        <row r="30">
          <cell r="E30">
            <v>-458530476.50999999</v>
          </cell>
        </row>
        <row r="37">
          <cell r="D37">
            <v>1191468085.6000001</v>
          </cell>
          <cell r="E37">
            <v>1140697384.74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IPF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>
        <row r="16">
          <cell r="E16">
            <v>250342684.78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30">
          <cell r="E30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38"/>
  <sheetViews>
    <sheetView showGridLines="0" tabSelected="1" view="pageBreakPreview" topLeftCell="A22" zoomScale="85" zoomScaleNormal="85" zoomScaleSheetLayoutView="85" workbookViewId="0">
      <selection activeCell="I37" sqref="I37:I38"/>
    </sheetView>
  </sheetViews>
  <sheetFormatPr baseColWidth="10" defaultRowHeight="12.75" x14ac:dyDescent="0.2"/>
  <cols>
    <col min="1" max="3" width="1.140625" style="6" customWidth="1"/>
    <col min="4" max="4" width="11.7109375" style="6" customWidth="1"/>
    <col min="5" max="5" width="54.42578125" style="6" customWidth="1"/>
    <col min="6" max="6" width="19.140625" style="61" customWidth="1"/>
    <col min="7" max="7" width="19.28515625" style="6" customWidth="1"/>
    <col min="8" max="8" width="19" style="6" customWidth="1"/>
    <col min="9" max="9" width="21.28515625" style="6" customWidth="1"/>
    <col min="10" max="10" width="18.7109375" style="6" customWidth="1"/>
    <col min="11" max="11" width="1.140625" style="6" customWidth="1"/>
    <col min="12" max="12" width="11.42578125" style="6"/>
    <col min="13" max="13" width="18.140625" style="6" bestFit="1" customWidth="1"/>
    <col min="14" max="16384" width="11.42578125" style="6"/>
  </cols>
  <sheetData>
    <row r="1" spans="1:16" s="7" customFormat="1" ht="45.75" customHeight="1" x14ac:dyDescent="0.2">
      <c r="A1" s="1"/>
      <c r="B1" s="2"/>
      <c r="C1" s="2"/>
      <c r="D1" s="3" t="s">
        <v>0</v>
      </c>
      <c r="E1" s="4"/>
      <c r="F1" s="4"/>
      <c r="G1" s="4"/>
      <c r="H1" s="4"/>
      <c r="I1" s="4"/>
      <c r="J1" s="4"/>
      <c r="K1" s="5"/>
      <c r="L1" s="6"/>
      <c r="M1" s="6"/>
    </row>
    <row r="2" spans="1:16" s="15" customFormat="1" ht="25.5" x14ac:dyDescent="0.2">
      <c r="A2" s="8"/>
      <c r="B2" s="9"/>
      <c r="C2" s="9"/>
      <c r="D2" s="10" t="s">
        <v>1</v>
      </c>
      <c r="E2" s="11"/>
      <c r="F2" s="12" t="s">
        <v>2</v>
      </c>
      <c r="G2" s="12" t="s">
        <v>3</v>
      </c>
      <c r="H2" s="13" t="s">
        <v>4</v>
      </c>
      <c r="I2" s="13" t="s">
        <v>5</v>
      </c>
      <c r="J2" s="13" t="s">
        <v>6</v>
      </c>
      <c r="K2" s="14"/>
    </row>
    <row r="3" spans="1:16" s="15" customFormat="1" x14ac:dyDescent="0.2">
      <c r="A3" s="16"/>
      <c r="B3" s="17"/>
      <c r="C3" s="17"/>
      <c r="D3" s="18"/>
      <c r="E3" s="19"/>
      <c r="F3" s="20">
        <v>1</v>
      </c>
      <c r="G3" s="20">
        <v>2</v>
      </c>
      <c r="H3" s="21">
        <v>3</v>
      </c>
      <c r="I3" s="21" t="s">
        <v>7</v>
      </c>
      <c r="J3" s="21" t="s">
        <v>8</v>
      </c>
      <c r="K3" s="22"/>
    </row>
    <row r="4" spans="1:16" s="7" customFormat="1" ht="3" customHeight="1" x14ac:dyDescent="0.2">
      <c r="A4" s="23"/>
      <c r="B4" s="24"/>
      <c r="C4" s="24"/>
      <c r="D4" s="23"/>
      <c r="E4" s="24"/>
      <c r="F4" s="24"/>
      <c r="G4" s="24"/>
      <c r="H4" s="24"/>
      <c r="I4" s="24"/>
      <c r="J4" s="24"/>
      <c r="K4" s="25"/>
    </row>
    <row r="5" spans="1:16" s="7" customFormat="1" ht="3" customHeight="1" x14ac:dyDescent="0.2">
      <c r="A5" s="26"/>
      <c r="B5" s="27"/>
      <c r="C5" s="27"/>
      <c r="D5" s="26"/>
      <c r="E5" s="27"/>
      <c r="F5" s="27"/>
      <c r="G5" s="27"/>
      <c r="H5" s="27"/>
      <c r="I5" s="27"/>
      <c r="J5" s="27"/>
      <c r="K5" s="28"/>
      <c r="L5" s="6"/>
      <c r="M5" s="6"/>
    </row>
    <row r="6" spans="1:16" s="7" customFormat="1" x14ac:dyDescent="0.2">
      <c r="A6" s="29"/>
      <c r="B6" s="30"/>
      <c r="C6" s="30"/>
      <c r="D6" s="31" t="s">
        <v>9</v>
      </c>
      <c r="E6" s="32"/>
      <c r="F6" s="33">
        <f>+F8+F18</f>
        <v>1140697384.74</v>
      </c>
      <c r="G6" s="33">
        <f>+G8+G18</f>
        <v>911178993.5999999</v>
      </c>
      <c r="H6" s="33">
        <f>+H8+H18</f>
        <v>860408292.73999989</v>
      </c>
      <c r="I6" s="33">
        <f>+F6+G6-H6</f>
        <v>1191468085.5999999</v>
      </c>
      <c r="J6" s="33">
        <f>+I6-F6</f>
        <v>50770700.859999895</v>
      </c>
      <c r="K6" s="34"/>
      <c r="L6" s="6"/>
      <c r="M6" s="35"/>
    </row>
    <row r="7" spans="1:16" s="7" customFormat="1" ht="5.0999999999999996" customHeight="1" x14ac:dyDescent="0.2">
      <c r="A7" s="29"/>
      <c r="B7" s="30"/>
      <c r="C7" s="30"/>
      <c r="D7" s="29"/>
      <c r="E7" s="30"/>
      <c r="F7" s="33"/>
      <c r="G7" s="33"/>
      <c r="H7" s="33"/>
      <c r="I7" s="33">
        <f>+F7+G7-H7</f>
        <v>0</v>
      </c>
      <c r="J7" s="33"/>
      <c r="K7" s="34"/>
      <c r="L7" s="6"/>
      <c r="M7" s="6"/>
    </row>
    <row r="8" spans="1:16" s="7" customFormat="1" x14ac:dyDescent="0.2">
      <c r="A8" s="36"/>
      <c r="B8" s="37"/>
      <c r="C8" s="37"/>
      <c r="D8" s="38" t="s">
        <v>10</v>
      </c>
      <c r="E8" s="39"/>
      <c r="F8" s="40">
        <f>SUM(F10:F16)</f>
        <v>239092413.72999999</v>
      </c>
      <c r="G8" s="40">
        <f>SUM(G10:G16)</f>
        <v>894917834.9799999</v>
      </c>
      <c r="H8" s="40">
        <f>SUM(H10:H16)</f>
        <v>857472952.9799999</v>
      </c>
      <c r="I8" s="33">
        <f>+F8+G8-H8</f>
        <v>276537295.7299999</v>
      </c>
      <c r="J8" s="40">
        <f t="shared" ref="J8:J28" si="0">+I8-F8</f>
        <v>37444881.999999911</v>
      </c>
      <c r="K8" s="41"/>
      <c r="L8" s="6"/>
      <c r="M8" s="42"/>
    </row>
    <row r="9" spans="1:16" s="7" customFormat="1" ht="5.0999999999999996" customHeight="1" x14ac:dyDescent="0.2">
      <c r="A9" s="43"/>
      <c r="B9" s="44"/>
      <c r="C9" s="44"/>
      <c r="D9" s="43"/>
      <c r="E9" s="44"/>
      <c r="F9" s="45"/>
      <c r="G9" s="45"/>
      <c r="H9" s="45"/>
      <c r="I9" s="45"/>
      <c r="J9" s="45">
        <f t="shared" si="0"/>
        <v>0</v>
      </c>
      <c r="K9" s="46"/>
      <c r="L9" s="6"/>
      <c r="M9" s="42"/>
    </row>
    <row r="10" spans="1:16" s="7" customFormat="1" ht="19.5" customHeight="1" x14ac:dyDescent="0.2">
      <c r="A10" s="43"/>
      <c r="B10" s="44"/>
      <c r="C10" s="44"/>
      <c r="D10" s="47" t="s">
        <v>11</v>
      </c>
      <c r="E10" s="48"/>
      <c r="F10" s="49">
        <f>[1]ESF!E12</f>
        <v>229833436.90000001</v>
      </c>
      <c r="G10" s="49">
        <v>487751806.74000001</v>
      </c>
      <c r="H10" s="49">
        <v>509665254.26999998</v>
      </c>
      <c r="I10" s="50">
        <f>+F10+G10-H10</f>
        <v>207919989.37</v>
      </c>
      <c r="J10" s="50">
        <f t="shared" si="0"/>
        <v>-21913447.530000001</v>
      </c>
      <c r="K10" s="46"/>
      <c r="L10" s="6"/>
      <c r="M10" s="42"/>
    </row>
    <row r="11" spans="1:16" s="7" customFormat="1" ht="19.5" customHeight="1" x14ac:dyDescent="0.2">
      <c r="A11" s="43"/>
      <c r="B11" s="44"/>
      <c r="C11" s="44"/>
      <c r="D11" s="47" t="s">
        <v>12</v>
      </c>
      <c r="E11" s="48"/>
      <c r="F11" s="49">
        <f>[1]ESF!E13</f>
        <v>662158.14</v>
      </c>
      <c r="G11" s="49">
        <v>407138220.81999999</v>
      </c>
      <c r="H11" s="49">
        <v>342787336.39999998</v>
      </c>
      <c r="I11" s="50">
        <f t="shared" ref="I11:I16" si="1">+F11+G11-H11</f>
        <v>65013042.560000002</v>
      </c>
      <c r="J11" s="50">
        <f t="shared" si="0"/>
        <v>64350884.420000002</v>
      </c>
      <c r="K11" s="46"/>
      <c r="L11" s="6"/>
      <c r="M11" s="42"/>
    </row>
    <row r="12" spans="1:16" s="7" customFormat="1" ht="19.5" customHeight="1" x14ac:dyDescent="0.2">
      <c r="A12" s="43"/>
      <c r="B12" s="44"/>
      <c r="C12" s="44"/>
      <c r="D12" s="47" t="s">
        <v>13</v>
      </c>
      <c r="E12" s="48"/>
      <c r="F12" s="49">
        <f>[1]ESF!E14</f>
        <v>8511149.6799999997</v>
      </c>
      <c r="G12" s="49">
        <v>27807.42</v>
      </c>
      <c r="H12" s="49">
        <v>4942882.3099999996</v>
      </c>
      <c r="I12" s="50">
        <f t="shared" si="1"/>
        <v>3596074.79</v>
      </c>
      <c r="J12" s="50">
        <f t="shared" si="0"/>
        <v>-4915074.8899999997</v>
      </c>
      <c r="K12" s="46"/>
      <c r="L12" s="6"/>
      <c r="M12" s="42"/>
    </row>
    <row r="13" spans="1:16" s="7" customFormat="1" ht="19.5" customHeight="1" x14ac:dyDescent="0.2">
      <c r="A13" s="43"/>
      <c r="B13" s="44"/>
      <c r="C13" s="44"/>
      <c r="D13" s="47" t="s">
        <v>14</v>
      </c>
      <c r="E13" s="48"/>
      <c r="F13" s="49">
        <f>+[2]ESF!E19</f>
        <v>0</v>
      </c>
      <c r="G13" s="49">
        <v>0</v>
      </c>
      <c r="H13" s="49">
        <v>0</v>
      </c>
      <c r="I13" s="50">
        <f t="shared" si="1"/>
        <v>0</v>
      </c>
      <c r="J13" s="50">
        <f t="shared" si="0"/>
        <v>0</v>
      </c>
      <c r="K13" s="46"/>
      <c r="L13" s="6"/>
      <c r="M13" s="42"/>
      <c r="P13" s="7" t="s">
        <v>15</v>
      </c>
    </row>
    <row r="14" spans="1:16" s="7" customFormat="1" ht="19.5" customHeight="1" x14ac:dyDescent="0.2">
      <c r="A14" s="43"/>
      <c r="B14" s="44"/>
      <c r="C14" s="44"/>
      <c r="D14" s="47" t="s">
        <v>16</v>
      </c>
      <c r="E14" s="48"/>
      <c r="F14" s="49">
        <f>+[2]ESF!E20</f>
        <v>0</v>
      </c>
      <c r="G14" s="49">
        <v>0</v>
      </c>
      <c r="H14" s="49">
        <v>0</v>
      </c>
      <c r="I14" s="50">
        <f t="shared" si="1"/>
        <v>0</v>
      </c>
      <c r="J14" s="50">
        <f t="shared" si="0"/>
        <v>0</v>
      </c>
      <c r="K14" s="46"/>
      <c r="L14" s="6"/>
      <c r="M14" s="42"/>
    </row>
    <row r="15" spans="1:16" s="7" customFormat="1" ht="19.5" customHeight="1" x14ac:dyDescent="0.2">
      <c r="A15" s="43"/>
      <c r="B15" s="44"/>
      <c r="C15" s="44"/>
      <c r="D15" s="47" t="s">
        <v>17</v>
      </c>
      <c r="E15" s="48"/>
      <c r="F15" s="49">
        <f>+[2]ESF!E21</f>
        <v>0</v>
      </c>
      <c r="G15" s="49">
        <v>0</v>
      </c>
      <c r="H15" s="49">
        <v>77480</v>
      </c>
      <c r="I15" s="50">
        <f t="shared" si="1"/>
        <v>-77480</v>
      </c>
      <c r="J15" s="50">
        <f t="shared" si="0"/>
        <v>-77480</v>
      </c>
      <c r="K15" s="46"/>
      <c r="L15" s="6"/>
      <c r="M15" s="42"/>
      <c r="N15" s="7" t="s">
        <v>15</v>
      </c>
    </row>
    <row r="16" spans="1:16" ht="19.5" customHeight="1" x14ac:dyDescent="0.2">
      <c r="A16" s="43"/>
      <c r="B16" s="44"/>
      <c r="C16" s="44"/>
      <c r="D16" s="47" t="s">
        <v>18</v>
      </c>
      <c r="E16" s="48"/>
      <c r="F16" s="49">
        <f>[1]ESF!E18</f>
        <v>85669.01</v>
      </c>
      <c r="G16" s="49">
        <v>0</v>
      </c>
      <c r="H16" s="49">
        <v>0</v>
      </c>
      <c r="I16" s="50">
        <f t="shared" si="1"/>
        <v>85669.01</v>
      </c>
      <c r="J16" s="50">
        <f t="shared" si="0"/>
        <v>0</v>
      </c>
      <c r="K16" s="46"/>
      <c r="M16" s="42"/>
    </row>
    <row r="17" spans="1:19" x14ac:dyDescent="0.2">
      <c r="A17" s="43"/>
      <c r="B17" s="44"/>
      <c r="C17" s="44"/>
      <c r="D17" s="51"/>
      <c r="E17" s="52"/>
      <c r="F17" s="53"/>
      <c r="G17" s="53"/>
      <c r="H17" s="53"/>
      <c r="I17" s="53"/>
      <c r="J17" s="53">
        <f t="shared" si="0"/>
        <v>0</v>
      </c>
      <c r="K17" s="46"/>
      <c r="M17" s="42"/>
    </row>
    <row r="18" spans="1:19" x14ac:dyDescent="0.2">
      <c r="A18" s="36"/>
      <c r="B18" s="37"/>
      <c r="C18" s="37"/>
      <c r="D18" s="38" t="s">
        <v>19</v>
      </c>
      <c r="E18" s="39"/>
      <c r="F18" s="40">
        <f>SUM(F20:F28)</f>
        <v>901604971.00999999</v>
      </c>
      <c r="G18" s="40">
        <f>SUM(G20:G28)</f>
        <v>16261158.619999999</v>
      </c>
      <c r="H18" s="40">
        <f>SUM(H20:H28)</f>
        <v>2935339.76</v>
      </c>
      <c r="I18" s="40">
        <f>+F18+G18-H18</f>
        <v>914930789.87</v>
      </c>
      <c r="J18" s="40">
        <f t="shared" si="0"/>
        <v>13325818.860000014</v>
      </c>
      <c r="K18" s="41"/>
      <c r="M18" s="42"/>
    </row>
    <row r="19" spans="1:19" ht="5.0999999999999996" customHeight="1" x14ac:dyDescent="0.2">
      <c r="A19" s="43"/>
      <c r="B19" s="44"/>
      <c r="C19" s="44"/>
      <c r="D19" s="43"/>
      <c r="E19" s="52"/>
      <c r="F19" s="45"/>
      <c r="G19" s="45"/>
      <c r="H19" s="45"/>
      <c r="I19" s="45"/>
      <c r="J19" s="45">
        <f t="shared" si="0"/>
        <v>0</v>
      </c>
      <c r="K19" s="46"/>
      <c r="M19" s="42"/>
    </row>
    <row r="20" spans="1:19" ht="19.5" customHeight="1" x14ac:dyDescent="0.2">
      <c r="A20" s="43"/>
      <c r="B20" s="44"/>
      <c r="C20" s="44"/>
      <c r="D20" s="47" t="s">
        <v>20</v>
      </c>
      <c r="E20" s="48"/>
      <c r="F20" s="49">
        <f>[1]ESF!E25</f>
        <v>434453.71</v>
      </c>
      <c r="G20" s="49">
        <v>0</v>
      </c>
      <c r="H20" s="49">
        <v>0</v>
      </c>
      <c r="I20" s="50">
        <f>+F20+G20-H20</f>
        <v>434453.71</v>
      </c>
      <c r="J20" s="50">
        <f t="shared" si="0"/>
        <v>0</v>
      </c>
      <c r="K20" s="46"/>
      <c r="M20" s="42"/>
    </row>
    <row r="21" spans="1:19" ht="19.5" customHeight="1" x14ac:dyDescent="0.2">
      <c r="A21" s="43"/>
      <c r="B21" s="44"/>
      <c r="C21" s="44"/>
      <c r="D21" s="47" t="s">
        <v>21</v>
      </c>
      <c r="E21" s="48"/>
      <c r="F21" s="49">
        <f>+[2]ESF!E30</f>
        <v>0</v>
      </c>
      <c r="G21" s="49">
        <v>0</v>
      </c>
      <c r="H21" s="49">
        <v>0</v>
      </c>
      <c r="I21" s="50">
        <f t="shared" ref="I21:I28" si="2">+F21+G21-H21</f>
        <v>0</v>
      </c>
      <c r="J21" s="50">
        <f t="shared" si="0"/>
        <v>0</v>
      </c>
      <c r="K21" s="46"/>
      <c r="M21" s="42"/>
    </row>
    <row r="22" spans="1:19" ht="19.5" customHeight="1" x14ac:dyDescent="0.2">
      <c r="A22" s="43"/>
      <c r="B22" s="44"/>
      <c r="C22" s="44"/>
      <c r="D22" s="47" t="s">
        <v>22</v>
      </c>
      <c r="E22" s="48"/>
      <c r="F22" s="49">
        <f>[1]ESF!E27</f>
        <v>884731705.71000004</v>
      </c>
      <c r="G22" s="49">
        <v>6912168.4199999999</v>
      </c>
      <c r="H22" s="49">
        <v>2123202.25</v>
      </c>
      <c r="I22" s="50">
        <f>+F22+G22-H22</f>
        <v>889520671.88</v>
      </c>
      <c r="J22" s="50">
        <f t="shared" si="0"/>
        <v>4788966.1699999571</v>
      </c>
      <c r="K22" s="46"/>
      <c r="M22" s="42"/>
    </row>
    <row r="23" spans="1:19" ht="19.5" customHeight="1" x14ac:dyDescent="0.2">
      <c r="A23" s="43"/>
      <c r="B23" s="44"/>
      <c r="C23" s="44"/>
      <c r="D23" s="47" t="s">
        <v>23</v>
      </c>
      <c r="E23" s="48"/>
      <c r="F23" s="49">
        <f>[1]ESF!E28</f>
        <v>474969288.10000002</v>
      </c>
      <c r="G23" s="49">
        <v>9101135.1999999993</v>
      </c>
      <c r="H23" s="49">
        <v>770812.51</v>
      </c>
      <c r="I23" s="50">
        <f t="shared" si="2"/>
        <v>483299610.79000002</v>
      </c>
      <c r="J23" s="50">
        <f t="shared" si="0"/>
        <v>8330322.6899999976</v>
      </c>
      <c r="K23" s="46"/>
      <c r="M23" s="54"/>
    </row>
    <row r="24" spans="1:19" ht="19.5" customHeight="1" x14ac:dyDescent="0.2">
      <c r="A24" s="43"/>
      <c r="B24" s="44"/>
      <c r="C24" s="44"/>
      <c r="D24" s="47" t="s">
        <v>24</v>
      </c>
      <c r="E24" s="48"/>
      <c r="F24" s="49">
        <f>+[2]ESF!E33</f>
        <v>0</v>
      </c>
      <c r="G24" s="49">
        <v>0</v>
      </c>
      <c r="H24" s="49">
        <v>0</v>
      </c>
      <c r="I24" s="50">
        <f t="shared" si="2"/>
        <v>0</v>
      </c>
      <c r="J24" s="50">
        <f t="shared" si="0"/>
        <v>0</v>
      </c>
      <c r="K24" s="46"/>
      <c r="M24" s="42"/>
    </row>
    <row r="25" spans="1:19" ht="19.5" customHeight="1" x14ac:dyDescent="0.2">
      <c r="A25" s="43"/>
      <c r="B25" s="44"/>
      <c r="C25" s="44"/>
      <c r="D25" s="47" t="s">
        <v>25</v>
      </c>
      <c r="E25" s="48"/>
      <c r="F25" s="49">
        <f>[1]ESF!E30</f>
        <v>-458530476.50999999</v>
      </c>
      <c r="G25" s="49">
        <v>247855</v>
      </c>
      <c r="H25" s="49">
        <v>41325</v>
      </c>
      <c r="I25" s="50">
        <f t="shared" si="2"/>
        <v>-458323946.50999999</v>
      </c>
      <c r="J25" s="50">
        <f t="shared" si="0"/>
        <v>206530</v>
      </c>
      <c r="K25" s="46"/>
      <c r="M25" s="42"/>
    </row>
    <row r="26" spans="1:19" ht="19.5" customHeight="1" x14ac:dyDescent="0.2">
      <c r="A26" s="43"/>
      <c r="B26" s="44"/>
      <c r="C26" s="44"/>
      <c r="D26" s="47" t="s">
        <v>26</v>
      </c>
      <c r="E26" s="48"/>
      <c r="F26" s="49">
        <f>+[2]ESF!E35</f>
        <v>0</v>
      </c>
      <c r="G26" s="49">
        <v>0</v>
      </c>
      <c r="H26" s="49">
        <v>0</v>
      </c>
      <c r="I26" s="50">
        <f t="shared" si="2"/>
        <v>0</v>
      </c>
      <c r="J26" s="50">
        <f t="shared" si="0"/>
        <v>0</v>
      </c>
      <c r="K26" s="46"/>
      <c r="M26" s="42"/>
    </row>
    <row r="27" spans="1:19" ht="19.5" customHeight="1" x14ac:dyDescent="0.2">
      <c r="A27" s="43"/>
      <c r="B27" s="44"/>
      <c r="C27" s="44"/>
      <c r="D27" s="47" t="s">
        <v>27</v>
      </c>
      <c r="E27" s="48"/>
      <c r="F27" s="49">
        <f>+[2]ESF!E36</f>
        <v>0</v>
      </c>
      <c r="G27" s="49">
        <v>0</v>
      </c>
      <c r="H27" s="49">
        <v>0</v>
      </c>
      <c r="I27" s="50">
        <f t="shared" si="2"/>
        <v>0</v>
      </c>
      <c r="J27" s="50">
        <f t="shared" si="0"/>
        <v>0</v>
      </c>
      <c r="K27" s="46"/>
      <c r="M27" s="42"/>
    </row>
    <row r="28" spans="1:19" ht="19.5" customHeight="1" x14ac:dyDescent="0.2">
      <c r="A28" s="43"/>
      <c r="B28" s="44"/>
      <c r="C28" s="44"/>
      <c r="D28" s="47" t="s">
        <v>28</v>
      </c>
      <c r="E28" s="48"/>
      <c r="F28" s="49">
        <f>+[2]ESF!E37</f>
        <v>0</v>
      </c>
      <c r="G28" s="49">
        <v>0</v>
      </c>
      <c r="H28" s="49">
        <v>0</v>
      </c>
      <c r="I28" s="50">
        <f t="shared" si="2"/>
        <v>0</v>
      </c>
      <c r="J28" s="50">
        <f t="shared" si="0"/>
        <v>0</v>
      </c>
      <c r="K28" s="46"/>
      <c r="M28" s="42" t="str">
        <f>IF(I28=[2]ESF!D37," ","error")</f>
        <v xml:space="preserve"> </v>
      </c>
    </row>
    <row r="29" spans="1:19" x14ac:dyDescent="0.2">
      <c r="A29" s="43"/>
      <c r="B29" s="44"/>
      <c r="C29" s="44"/>
      <c r="D29" s="51"/>
      <c r="E29" s="52"/>
      <c r="F29" s="53"/>
      <c r="G29" s="45"/>
      <c r="H29" s="45"/>
      <c r="I29" s="45"/>
      <c r="J29" s="45"/>
      <c r="K29" s="46"/>
      <c r="M29" s="42"/>
    </row>
    <row r="30" spans="1:19" ht="6" customHeight="1" x14ac:dyDescent="0.2">
      <c r="A30" s="55"/>
      <c r="B30" s="56"/>
      <c r="C30" s="56"/>
      <c r="D30" s="55"/>
      <c r="E30" s="56"/>
      <c r="F30" s="56"/>
      <c r="G30" s="56"/>
      <c r="H30" s="56"/>
      <c r="I30" s="56"/>
      <c r="J30" s="56"/>
      <c r="K30" s="57"/>
    </row>
    <row r="31" spans="1:19" ht="6" customHeight="1" x14ac:dyDescent="0.2">
      <c r="A31" s="58"/>
      <c r="B31" s="58"/>
      <c r="C31" s="58"/>
      <c r="D31" s="59"/>
      <c r="E31" s="60"/>
      <c r="G31" s="58"/>
      <c r="H31" s="58"/>
      <c r="I31" s="58"/>
      <c r="J31" s="58"/>
      <c r="K31" s="58"/>
    </row>
    <row r="32" spans="1:19" ht="15" customHeight="1" x14ac:dyDescent="0.2">
      <c r="A32" s="7"/>
      <c r="B32" s="7"/>
      <c r="C32" s="7"/>
      <c r="D32" s="62" t="s">
        <v>29</v>
      </c>
      <c r="E32" s="62"/>
      <c r="F32" s="62"/>
      <c r="G32" s="62"/>
      <c r="H32" s="62"/>
      <c r="I32" s="62"/>
      <c r="J32" s="62"/>
      <c r="K32" s="63"/>
      <c r="L32" s="63"/>
      <c r="M32" s="7"/>
      <c r="N32" s="7"/>
      <c r="O32" s="7"/>
      <c r="P32" s="7"/>
      <c r="Q32" s="7"/>
      <c r="R32" s="7"/>
      <c r="S32" s="7"/>
    </row>
    <row r="33" spans="1:19" ht="9.75" customHeight="1" x14ac:dyDescent="0.2">
      <c r="A33" s="7"/>
      <c r="B33" s="7"/>
      <c r="C33" s="7"/>
      <c r="D33" s="63"/>
      <c r="E33" s="64"/>
      <c r="F33" s="65">
        <f>+F6-[1]ESF!E37</f>
        <v>0</v>
      </c>
      <c r="G33" s="66"/>
      <c r="H33" s="7"/>
      <c r="I33" s="67">
        <f>+I6-[1]ESF!D37</f>
        <v>0</v>
      </c>
      <c r="J33" s="64"/>
      <c r="K33" s="66"/>
      <c r="L33" s="66"/>
      <c r="M33" s="7"/>
      <c r="N33" s="7"/>
      <c r="O33" s="7"/>
      <c r="P33" s="7"/>
      <c r="Q33" s="7"/>
      <c r="R33" s="7"/>
      <c r="S33" s="7"/>
    </row>
    <row r="34" spans="1:19" ht="50.1" customHeight="1" x14ac:dyDescent="0.2">
      <c r="A34" s="7"/>
      <c r="B34" s="7"/>
      <c r="C34" s="7"/>
      <c r="D34" s="68"/>
      <c r="E34" s="68"/>
      <c r="F34" s="66"/>
      <c r="G34" s="69"/>
      <c r="H34" s="69"/>
      <c r="I34" s="70"/>
      <c r="J34" s="70"/>
      <c r="K34" s="66"/>
      <c r="L34" s="66"/>
      <c r="M34" s="7"/>
      <c r="N34" s="7"/>
      <c r="O34" s="7"/>
      <c r="P34" s="7"/>
      <c r="Q34" s="7"/>
      <c r="R34" s="7"/>
      <c r="S34" s="7"/>
    </row>
    <row r="35" spans="1:19" ht="14.1" customHeight="1" x14ac:dyDescent="0.2">
      <c r="A35" s="7"/>
      <c r="B35" s="7"/>
      <c r="C35" s="7"/>
      <c r="D35" s="71" t="s">
        <v>30</v>
      </c>
      <c r="E35" s="71"/>
      <c r="F35" s="72"/>
      <c r="G35" s="73" t="s">
        <v>31</v>
      </c>
      <c r="H35" s="73"/>
      <c r="I35" s="74"/>
      <c r="J35" s="74"/>
      <c r="K35" s="75"/>
      <c r="L35" s="7"/>
      <c r="R35" s="7"/>
      <c r="S35" s="7"/>
    </row>
    <row r="36" spans="1:19" ht="14.1" customHeight="1" x14ac:dyDescent="0.2">
      <c r="A36" s="7"/>
      <c r="B36" s="7"/>
      <c r="C36" s="7"/>
      <c r="D36" s="76" t="s">
        <v>32</v>
      </c>
      <c r="E36" s="76"/>
      <c r="F36" s="77"/>
      <c r="G36" s="78" t="s">
        <v>33</v>
      </c>
      <c r="H36" s="78"/>
      <c r="I36" s="78"/>
      <c r="J36" s="78"/>
      <c r="K36" s="75"/>
      <c r="L36" s="7"/>
      <c r="R36" s="7"/>
      <c r="S36" s="7"/>
    </row>
    <row r="37" spans="1:19" x14ac:dyDescent="0.2">
      <c r="D37" s="7"/>
      <c r="E37" s="7"/>
      <c r="F37" s="79"/>
      <c r="G37" s="7"/>
      <c r="H37" s="7"/>
      <c r="I37" s="80"/>
    </row>
    <row r="38" spans="1:19" x14ac:dyDescent="0.2">
      <c r="D38" s="7"/>
      <c r="E38" s="7"/>
      <c r="F38" s="79"/>
      <c r="G38" s="7"/>
      <c r="H38" s="7"/>
      <c r="I38" s="80"/>
    </row>
  </sheetData>
  <sheetProtection formatCells="0" selectLockedCells="1"/>
  <mergeCells count="29">
    <mergeCell ref="D36:E36"/>
    <mergeCell ref="G36:H36"/>
    <mergeCell ref="I36:J36"/>
    <mergeCell ref="D26:E26"/>
    <mergeCell ref="D27:E27"/>
    <mergeCell ref="D28:E28"/>
    <mergeCell ref="D32:J32"/>
    <mergeCell ref="D34:E34"/>
    <mergeCell ref="D35:E35"/>
    <mergeCell ref="G35:H35"/>
    <mergeCell ref="I35:J35"/>
    <mergeCell ref="D20:E20"/>
    <mergeCell ref="D21:E21"/>
    <mergeCell ref="D22:E22"/>
    <mergeCell ref="D23:E23"/>
    <mergeCell ref="D24:E24"/>
    <mergeCell ref="D25:E25"/>
    <mergeCell ref="D12:E12"/>
    <mergeCell ref="D13:E13"/>
    <mergeCell ref="D14:E14"/>
    <mergeCell ref="D15:E15"/>
    <mergeCell ref="D16:E16"/>
    <mergeCell ref="D18:E18"/>
    <mergeCell ref="D1:K1"/>
    <mergeCell ref="D2:E3"/>
    <mergeCell ref="D6:E6"/>
    <mergeCell ref="D8:E8"/>
    <mergeCell ref="D10:E10"/>
    <mergeCell ref="D11:E11"/>
  </mergeCells>
  <pageMargins left="0.70866141732283472" right="0.70866141732283472" top="0.74803149606299213" bottom="0.74803149606299213" header="0.31496062992125984" footer="0.31496062992125984"/>
  <pageSetup paperSize="11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2020-04-28T21:52:27Z</dcterms:created>
  <dcterms:modified xsi:type="dcterms:W3CDTF">2020-04-28T21:53:11Z</dcterms:modified>
</cp:coreProperties>
</file>