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EFATURA DE CONTABILIDAD\PUBLICACION PORTAL CTA PUB\2018\"/>
    </mc:Choice>
  </mc:AlternateContent>
  <bookViews>
    <workbookView xWindow="0" yWindow="0" windowWidth="28800" windowHeight="1170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G31" i="1"/>
  <c r="H31" i="1" s="1"/>
  <c r="D31" i="1"/>
  <c r="D30" i="1"/>
  <c r="G30" i="1" s="1"/>
  <c r="H30" i="1" s="1"/>
  <c r="D29" i="1"/>
  <c r="G29" i="1" s="1"/>
  <c r="H29" i="1" s="1"/>
  <c r="D28" i="1"/>
  <c r="G28" i="1" s="1"/>
  <c r="H28" i="1" s="1"/>
  <c r="G27" i="1"/>
  <c r="H27" i="1" s="1"/>
  <c r="D27" i="1"/>
  <c r="D26" i="1"/>
  <c r="D24" i="1" s="1"/>
  <c r="G24" i="1" s="1"/>
  <c r="H24" i="1" s="1"/>
  <c r="F24" i="1"/>
  <c r="E24" i="1"/>
  <c r="D22" i="1"/>
  <c r="G22" i="1" s="1"/>
  <c r="H22" i="1" s="1"/>
  <c r="D21" i="1"/>
  <c r="G21" i="1" s="1"/>
  <c r="H21" i="1" s="1"/>
  <c r="D20" i="1"/>
  <c r="G20" i="1" s="1"/>
  <c r="H20" i="1" s="1"/>
  <c r="G19" i="1"/>
  <c r="H19" i="1" s="1"/>
  <c r="D19" i="1"/>
  <c r="D18" i="1"/>
  <c r="G18" i="1" s="1"/>
  <c r="H18" i="1" s="1"/>
  <c r="D17" i="1"/>
  <c r="G17" i="1" s="1"/>
  <c r="H17" i="1" s="1"/>
  <c r="D16" i="1"/>
  <c r="G16" i="1" s="1"/>
  <c r="H16" i="1" s="1"/>
  <c r="F14" i="1"/>
  <c r="E14" i="1"/>
  <c r="G13" i="1"/>
  <c r="F12" i="1"/>
  <c r="E12" i="1"/>
  <c r="D5" i="1"/>
  <c r="A3" i="1"/>
  <c r="K34" i="1" l="1"/>
  <c r="H34" i="1"/>
  <c r="D14" i="1"/>
  <c r="G26" i="1"/>
  <c r="H26" i="1" s="1"/>
  <c r="D12" i="1" l="1"/>
  <c r="G12" i="1" s="1"/>
  <c r="H12" i="1" s="1"/>
  <c r="G14" i="1"/>
  <c r="H14" i="1" s="1"/>
</calcChain>
</file>

<file path=xl/sharedStrings.xml><?xml version="1.0" encoding="utf-8"?>
<sst xmlns="http://schemas.openxmlformats.org/spreadsheetml/2006/main" count="37" uniqueCount="36">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</sst>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#,##0.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left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165" fontId="2" fillId="3" borderId="0" xfId="0" applyNumberFormat="1" applyFont="1" applyFill="1"/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165" fontId="8" fillId="3" borderId="0" xfId="0" applyNumberFormat="1" applyFont="1" applyFill="1"/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10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EFATURA%20DE%20CONTABILIDAD/CONTABILIDAD%202018/Estados%20Fros%20y%20Pptales%202018%20marzo%20CON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IPF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</sheetNames>
    <sheetDataSet>
      <sheetData sheetId="0"/>
      <sheetData sheetId="1">
        <row r="3">
          <cell r="C3" t="str">
            <v>Al 31  de Marzo  del 2018 y 2017</v>
          </cell>
        </row>
        <row r="16">
          <cell r="E16">
            <v>250342684.78</v>
          </cell>
        </row>
        <row r="17">
          <cell r="E17">
            <v>1176838.8600000001</v>
          </cell>
        </row>
        <row r="18">
          <cell r="E18">
            <v>6824680.2800000003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82669.009999999995</v>
          </cell>
        </row>
        <row r="29">
          <cell r="E29">
            <v>434453.71</v>
          </cell>
        </row>
        <row r="30">
          <cell r="E30">
            <v>0</v>
          </cell>
        </row>
        <row r="31">
          <cell r="E31">
            <v>775676510.57000005</v>
          </cell>
        </row>
        <row r="32">
          <cell r="E32">
            <v>399357501.05000001</v>
          </cell>
        </row>
        <row r="33">
          <cell r="E33">
            <v>0</v>
          </cell>
        </row>
        <row r="34">
          <cell r="E34">
            <v>-201321050.28999999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>
        <row r="3">
          <cell r="A3" t="str">
            <v>Al 31  de Marzo  del 2018 y 2017</v>
          </cell>
        </row>
        <row r="5">
          <cell r="E5" t="str">
            <v>SISTEMA AVANZADO DE BACHILLERATO Y EDUCACION SUPERIOR EN EL ESTADO DE GUANAJUATO</v>
          </cell>
        </row>
      </sheetData>
      <sheetData sheetId="3"/>
      <sheetData sheetId="4">
        <row r="3">
          <cell r="A3" t="str">
            <v>Al 31  de Marzo  del 2018 y 2017</v>
          </cell>
        </row>
      </sheetData>
      <sheetData sheetId="5">
        <row r="3">
          <cell r="A3" t="str">
            <v>Al 31  de Marzo  del 2018 y 2017</v>
          </cell>
        </row>
      </sheetData>
      <sheetData sheetId="6">
        <row r="3">
          <cell r="A3" t="str">
            <v>Al 31  de Marzo  del 2018 y 2017</v>
          </cell>
        </row>
      </sheetData>
      <sheetData sheetId="7">
        <row r="3">
          <cell r="A3" t="str">
            <v>Al 31  de Marzo  del 2018 y 2017</v>
          </cell>
        </row>
      </sheetData>
      <sheetData sheetId="8">
        <row r="6">
          <cell r="C6" t="str">
            <v>SISTEMA AVANZADO DE BACHILLERATO Y EDUCACION SUPERIOR EN EL ESTADO DE GUANAJUATO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BreakPreview" zoomScale="85" zoomScaleNormal="85" zoomScaleSheetLayoutView="85" workbookViewId="0">
      <selection activeCell="C76" sqref="C76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6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0" width="11.42578125" style="5"/>
    <col min="11" max="11" width="18.140625" style="5" bestFit="1" customWidth="1"/>
    <col min="12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tr">
        <f>+[1]ECSF!A3</f>
        <v>Al 31  de Marzo  del 2018 y 2017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1</v>
      </c>
      <c r="D4" s="3"/>
      <c r="E4" s="3"/>
      <c r="F4" s="3"/>
      <c r="G4" s="3"/>
      <c r="H4" s="2"/>
      <c r="I4" s="4"/>
      <c r="J4" s="4"/>
      <c r="K4" s="5"/>
    </row>
    <row r="5" spans="1:11" s="6" customFormat="1" ht="33.75" customHeight="1" x14ac:dyDescent="0.2">
      <c r="A5" s="8"/>
      <c r="B5" s="9"/>
      <c r="C5" s="9" t="s">
        <v>2</v>
      </c>
      <c r="D5" s="10" t="str">
        <f>+[1]ECSF!E5</f>
        <v>SISTEMA AVANZADO DE BACHILLERATO Y EDUCACION SUPERIOR EN EL ESTADO DE GUANAJUATO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3</v>
      </c>
      <c r="C8" s="14"/>
      <c r="D8" s="15" t="s">
        <v>4</v>
      </c>
      <c r="E8" s="15" t="s">
        <v>5</v>
      </c>
      <c r="F8" s="16" t="s">
        <v>6</v>
      </c>
      <c r="G8" s="16" t="s">
        <v>7</v>
      </c>
      <c r="H8" s="16" t="s">
        <v>8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9</v>
      </c>
      <c r="H9" s="22" t="s">
        <v>10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11</v>
      </c>
      <c r="C12" s="30"/>
      <c r="D12" s="31">
        <f>+D14+D24</f>
        <v>1232574287.9700003</v>
      </c>
      <c r="E12" s="31">
        <f>+E14+E24</f>
        <v>1286798165.4200001</v>
      </c>
      <c r="F12" s="31">
        <f>+F14+F24</f>
        <v>1234621265.3799999</v>
      </c>
      <c r="G12" s="31">
        <f>+D12+E12-F12</f>
        <v>1284751188.0100005</v>
      </c>
      <c r="H12" s="31">
        <f>+G12-D12</f>
        <v>52176900.0400002</v>
      </c>
      <c r="I12" s="32"/>
      <c r="J12" s="5"/>
      <c r="K12" s="33"/>
    </row>
    <row r="13" spans="1:11" s="6" customFormat="1" ht="5.0999999999999996" customHeight="1" x14ac:dyDescent="0.2">
      <c r="A13" s="29"/>
      <c r="B13" s="34"/>
      <c r="C13" s="34"/>
      <c r="D13" s="31"/>
      <c r="E13" s="31"/>
      <c r="F13" s="31"/>
      <c r="G13" s="31">
        <f>+D13+E13-F13</f>
        <v>0</v>
      </c>
      <c r="H13" s="31"/>
      <c r="I13" s="32"/>
      <c r="J13" s="5"/>
      <c r="K13" s="5"/>
    </row>
    <row r="14" spans="1:11" s="6" customFormat="1" x14ac:dyDescent="0.2">
      <c r="A14" s="35"/>
      <c r="B14" s="36" t="s">
        <v>12</v>
      </c>
      <c r="C14" s="36"/>
      <c r="D14" s="37">
        <f>SUM(D16:D22)</f>
        <v>258426872.93000001</v>
      </c>
      <c r="E14" s="37">
        <f>SUM(E16:E22)</f>
        <v>1264453726.71</v>
      </c>
      <c r="F14" s="37">
        <f>SUM(F16:F22)</f>
        <v>1230379483.77</v>
      </c>
      <c r="G14" s="31">
        <f>+D14+E14-F14</f>
        <v>292501115.87000012</v>
      </c>
      <c r="H14" s="37">
        <f>+G14-D14</f>
        <v>34074242.940000117</v>
      </c>
      <c r="I14" s="38"/>
      <c r="J14" s="5"/>
      <c r="K14" s="39"/>
    </row>
    <row r="15" spans="1:11" s="6" customFormat="1" ht="5.0999999999999996" customHeight="1" x14ac:dyDescent="0.2">
      <c r="A15" s="40"/>
      <c r="B15" s="41"/>
      <c r="C15" s="41"/>
      <c r="D15" s="42"/>
      <c r="E15" s="42"/>
      <c r="F15" s="42"/>
      <c r="G15" s="42"/>
      <c r="H15" s="42"/>
      <c r="I15" s="43"/>
      <c r="J15" s="5"/>
      <c r="K15" s="39"/>
    </row>
    <row r="16" spans="1:11" s="6" customFormat="1" ht="19.5" customHeight="1" x14ac:dyDescent="0.2">
      <c r="A16" s="40"/>
      <c r="B16" s="44" t="s">
        <v>13</v>
      </c>
      <c r="C16" s="44"/>
      <c r="D16" s="45">
        <f>+[1]ESF!E16</f>
        <v>250342684.78</v>
      </c>
      <c r="E16" s="45">
        <v>456974163.77999997</v>
      </c>
      <c r="F16" s="45">
        <v>480780222.97000003</v>
      </c>
      <c r="G16" s="46">
        <f>+D16+E16-F16</f>
        <v>226536625.58999991</v>
      </c>
      <c r="H16" s="46">
        <f>+G16-D16</f>
        <v>-23806059.190000087</v>
      </c>
      <c r="I16" s="43"/>
      <c r="J16" s="5"/>
      <c r="K16" s="39"/>
    </row>
    <row r="17" spans="1:14" s="6" customFormat="1" ht="19.5" customHeight="1" x14ac:dyDescent="0.2">
      <c r="A17" s="40"/>
      <c r="B17" s="44" t="s">
        <v>14</v>
      </c>
      <c r="C17" s="44"/>
      <c r="D17" s="45">
        <f>+[1]ESF!E17</f>
        <v>1176838.8600000001</v>
      </c>
      <c r="E17" s="45">
        <v>804979523.72000003</v>
      </c>
      <c r="F17" s="45">
        <v>745346990.34000003</v>
      </c>
      <c r="G17" s="46">
        <f t="shared" ref="G17:G22" si="0">+D17+E17-F17</f>
        <v>60809372.24000001</v>
      </c>
      <c r="H17" s="46">
        <f t="shared" ref="H17:H22" si="1">+G17-D17</f>
        <v>59632533.38000001</v>
      </c>
      <c r="I17" s="43"/>
      <c r="J17" s="5"/>
      <c r="K17" s="39"/>
    </row>
    <row r="18" spans="1:14" s="6" customFormat="1" ht="19.5" customHeight="1" x14ac:dyDescent="0.2">
      <c r="A18" s="40"/>
      <c r="B18" s="44" t="s">
        <v>15</v>
      </c>
      <c r="C18" s="44"/>
      <c r="D18" s="45">
        <f>+[1]ESF!E18</f>
        <v>6824680.2800000003</v>
      </c>
      <c r="E18" s="45">
        <v>2500039.21</v>
      </c>
      <c r="F18" s="45">
        <v>4252270.46</v>
      </c>
      <c r="G18" s="46">
        <f t="shared" si="0"/>
        <v>5072449.03</v>
      </c>
      <c r="H18" s="46">
        <f t="shared" si="1"/>
        <v>-1752231.25</v>
      </c>
      <c r="I18" s="43"/>
      <c r="J18" s="5"/>
      <c r="K18" s="39"/>
    </row>
    <row r="19" spans="1:14" s="6" customFormat="1" ht="19.5" customHeight="1" x14ac:dyDescent="0.2">
      <c r="A19" s="40"/>
      <c r="B19" s="44" t="s">
        <v>16</v>
      </c>
      <c r="C19" s="44"/>
      <c r="D19" s="45">
        <f>+[1]ESF!E19</f>
        <v>0</v>
      </c>
      <c r="E19" s="45">
        <v>0</v>
      </c>
      <c r="F19" s="45">
        <v>0</v>
      </c>
      <c r="G19" s="46">
        <f t="shared" si="0"/>
        <v>0</v>
      </c>
      <c r="H19" s="46">
        <f t="shared" si="1"/>
        <v>0</v>
      </c>
      <c r="I19" s="43"/>
      <c r="J19" s="5"/>
      <c r="K19" s="39"/>
      <c r="N19" s="6" t="s">
        <v>17</v>
      </c>
    </row>
    <row r="20" spans="1:14" s="6" customFormat="1" ht="19.5" customHeight="1" x14ac:dyDescent="0.2">
      <c r="A20" s="40"/>
      <c r="B20" s="44" t="s">
        <v>18</v>
      </c>
      <c r="C20" s="44"/>
      <c r="D20" s="45">
        <f>+[1]ESF!E20</f>
        <v>0</v>
      </c>
      <c r="E20" s="45">
        <v>0</v>
      </c>
      <c r="F20" s="45">
        <v>0</v>
      </c>
      <c r="G20" s="46">
        <f t="shared" si="0"/>
        <v>0</v>
      </c>
      <c r="H20" s="46">
        <f t="shared" si="1"/>
        <v>0</v>
      </c>
      <c r="I20" s="43"/>
      <c r="J20" s="5"/>
      <c r="K20" s="39"/>
    </row>
    <row r="21" spans="1:14" s="6" customFormat="1" ht="19.5" customHeight="1" x14ac:dyDescent="0.2">
      <c r="A21" s="40"/>
      <c r="B21" s="44" t="s">
        <v>19</v>
      </c>
      <c r="C21" s="44"/>
      <c r="D21" s="45">
        <f>+[1]ESF!E21</f>
        <v>0</v>
      </c>
      <c r="E21" s="45">
        <v>0</v>
      </c>
      <c r="F21" s="45">
        <v>0</v>
      </c>
      <c r="G21" s="46">
        <f t="shared" si="0"/>
        <v>0</v>
      </c>
      <c r="H21" s="46">
        <f t="shared" si="1"/>
        <v>0</v>
      </c>
      <c r="I21" s="43"/>
      <c r="J21" s="5"/>
      <c r="K21" s="39"/>
      <c r="L21" s="6" t="s">
        <v>17</v>
      </c>
    </row>
    <row r="22" spans="1:14" ht="19.5" customHeight="1" x14ac:dyDescent="0.2">
      <c r="A22" s="40"/>
      <c r="B22" s="44" t="s">
        <v>20</v>
      </c>
      <c r="C22" s="44"/>
      <c r="D22" s="45">
        <f>+[1]ESF!E22</f>
        <v>82669.009999999995</v>
      </c>
      <c r="E22" s="45">
        <v>0</v>
      </c>
      <c r="F22" s="45">
        <v>0</v>
      </c>
      <c r="G22" s="46">
        <f t="shared" si="0"/>
        <v>82669.009999999995</v>
      </c>
      <c r="H22" s="46">
        <f t="shared" si="1"/>
        <v>0</v>
      </c>
      <c r="I22" s="43"/>
      <c r="K22" s="39"/>
    </row>
    <row r="23" spans="1:14" x14ac:dyDescent="0.2">
      <c r="A23" s="40"/>
      <c r="B23" s="47"/>
      <c r="C23" s="47"/>
      <c r="D23" s="48"/>
      <c r="E23" s="48"/>
      <c r="F23" s="48"/>
      <c r="G23" s="48"/>
      <c r="H23" s="48"/>
      <c r="I23" s="43"/>
      <c r="K23" s="39"/>
    </row>
    <row r="24" spans="1:14" x14ac:dyDescent="0.2">
      <c r="A24" s="35"/>
      <c r="B24" s="36" t="s">
        <v>21</v>
      </c>
      <c r="C24" s="36"/>
      <c r="D24" s="37">
        <f>SUM(D26:D34)</f>
        <v>974147415.0400002</v>
      </c>
      <c r="E24" s="37">
        <f>SUM(E26:E34)</f>
        <v>22344438.710000001</v>
      </c>
      <c r="F24" s="37">
        <f>SUM(F26:F34)</f>
        <v>4241781.6100000003</v>
      </c>
      <c r="G24" s="37">
        <f>+D24+E24-F24</f>
        <v>992250072.14000022</v>
      </c>
      <c r="H24" s="37">
        <f>+G24-D24</f>
        <v>18102657.100000024</v>
      </c>
      <c r="I24" s="38"/>
      <c r="K24" s="39"/>
    </row>
    <row r="25" spans="1:14" ht="5.0999999999999996" customHeight="1" x14ac:dyDescent="0.2">
      <c r="A25" s="40"/>
      <c r="B25" s="41"/>
      <c r="C25" s="47"/>
      <c r="D25" s="42"/>
      <c r="E25" s="42"/>
      <c r="F25" s="42"/>
      <c r="G25" s="42"/>
      <c r="H25" s="42"/>
      <c r="I25" s="43"/>
      <c r="K25" s="39"/>
    </row>
    <row r="26" spans="1:14" ht="19.5" customHeight="1" x14ac:dyDescent="0.2">
      <c r="A26" s="40"/>
      <c r="B26" s="44" t="s">
        <v>22</v>
      </c>
      <c r="C26" s="44"/>
      <c r="D26" s="45">
        <f>+[1]ESF!E29</f>
        <v>434453.71</v>
      </c>
      <c r="E26" s="45">
        <v>0</v>
      </c>
      <c r="F26" s="45">
        <v>0</v>
      </c>
      <c r="G26" s="46">
        <f>+D26+E26-F26</f>
        <v>434453.71</v>
      </c>
      <c r="H26" s="46">
        <f>+G26-D26</f>
        <v>0</v>
      </c>
      <c r="I26" s="43"/>
      <c r="K26" s="39"/>
    </row>
    <row r="27" spans="1:14" ht="19.5" customHeight="1" x14ac:dyDescent="0.2">
      <c r="A27" s="40"/>
      <c r="B27" s="44" t="s">
        <v>23</v>
      </c>
      <c r="C27" s="44"/>
      <c r="D27" s="45">
        <f>+[1]ESF!E30</f>
        <v>0</v>
      </c>
      <c r="E27" s="45">
        <v>0</v>
      </c>
      <c r="F27" s="45">
        <v>0</v>
      </c>
      <c r="G27" s="46">
        <f t="shared" ref="G27:G34" si="2">+D27+E27-F27</f>
        <v>0</v>
      </c>
      <c r="H27" s="46">
        <f t="shared" ref="H27:H34" si="3">+G27-D27</f>
        <v>0</v>
      </c>
      <c r="I27" s="43"/>
      <c r="K27" s="39"/>
    </row>
    <row r="28" spans="1:14" ht="19.5" customHeight="1" x14ac:dyDescent="0.2">
      <c r="A28" s="40"/>
      <c r="B28" s="44" t="s">
        <v>24</v>
      </c>
      <c r="C28" s="44"/>
      <c r="D28" s="45">
        <f>+[1]ESF!E31</f>
        <v>775676510.57000005</v>
      </c>
      <c r="E28" s="45">
        <v>12916658.189999999</v>
      </c>
      <c r="F28" s="45">
        <v>262868.40999999997</v>
      </c>
      <c r="G28" s="46">
        <f>+D28+E28-F28</f>
        <v>788330300.35000014</v>
      </c>
      <c r="H28" s="46">
        <f>+G28-D28</f>
        <v>12653789.780000091</v>
      </c>
      <c r="I28" s="43"/>
      <c r="K28" s="39"/>
    </row>
    <row r="29" spans="1:14" ht="19.5" customHeight="1" x14ac:dyDescent="0.2">
      <c r="A29" s="40"/>
      <c r="B29" s="44" t="s">
        <v>25</v>
      </c>
      <c r="C29" s="44"/>
      <c r="D29" s="45">
        <f>+[1]ESF!E32</f>
        <v>399357501.05000001</v>
      </c>
      <c r="E29" s="45">
        <v>9427780.5199999996</v>
      </c>
      <c r="F29" s="45">
        <v>3978913.2</v>
      </c>
      <c r="G29" s="46">
        <f t="shared" si="2"/>
        <v>404806368.37</v>
      </c>
      <c r="H29" s="46">
        <f>+G29-D29</f>
        <v>5448867.3199999928</v>
      </c>
      <c r="I29" s="43"/>
      <c r="K29" s="49"/>
    </row>
    <row r="30" spans="1:14" ht="19.5" customHeight="1" x14ac:dyDescent="0.2">
      <c r="A30" s="40"/>
      <c r="B30" s="44" t="s">
        <v>26</v>
      </c>
      <c r="C30" s="44"/>
      <c r="D30" s="45">
        <f>+[1]ESF!E33</f>
        <v>0</v>
      </c>
      <c r="E30" s="45">
        <v>0</v>
      </c>
      <c r="F30" s="45">
        <v>0</v>
      </c>
      <c r="G30" s="46">
        <f t="shared" si="2"/>
        <v>0</v>
      </c>
      <c r="H30" s="46">
        <f t="shared" si="3"/>
        <v>0</v>
      </c>
      <c r="I30" s="43"/>
      <c r="K30" s="39"/>
    </row>
    <row r="31" spans="1:14" ht="19.5" customHeight="1" x14ac:dyDescent="0.2">
      <c r="A31" s="40"/>
      <c r="B31" s="44" t="s">
        <v>27</v>
      </c>
      <c r="C31" s="44"/>
      <c r="D31" s="45">
        <f>+[1]ESF!E34</f>
        <v>-201321050.28999999</v>
      </c>
      <c r="E31" s="45">
        <v>0</v>
      </c>
      <c r="F31" s="45">
        <v>0</v>
      </c>
      <c r="G31" s="46">
        <f t="shared" si="2"/>
        <v>-201321050.28999999</v>
      </c>
      <c r="H31" s="46">
        <f t="shared" si="3"/>
        <v>0</v>
      </c>
      <c r="I31" s="43"/>
      <c r="K31" s="39"/>
    </row>
    <row r="32" spans="1:14" ht="19.5" customHeight="1" x14ac:dyDescent="0.2">
      <c r="A32" s="40"/>
      <c r="B32" s="44" t="s">
        <v>28</v>
      </c>
      <c r="C32" s="44"/>
      <c r="D32" s="45">
        <f>+[1]ESF!E35</f>
        <v>0</v>
      </c>
      <c r="E32" s="45">
        <v>0</v>
      </c>
      <c r="F32" s="45">
        <v>0</v>
      </c>
      <c r="G32" s="46">
        <f t="shared" si="2"/>
        <v>0</v>
      </c>
      <c r="H32" s="46">
        <f t="shared" si="3"/>
        <v>0</v>
      </c>
      <c r="I32" s="43"/>
      <c r="K32" s="39"/>
    </row>
    <row r="33" spans="1:17" ht="19.5" customHeight="1" x14ac:dyDescent="0.2">
      <c r="A33" s="40"/>
      <c r="B33" s="44" t="s">
        <v>29</v>
      </c>
      <c r="C33" s="44"/>
      <c r="D33" s="45">
        <f>+[1]ESF!E36</f>
        <v>0</v>
      </c>
      <c r="E33" s="45">
        <v>0</v>
      </c>
      <c r="F33" s="45">
        <v>0</v>
      </c>
      <c r="G33" s="46">
        <f t="shared" si="2"/>
        <v>0</v>
      </c>
      <c r="H33" s="46">
        <f t="shared" si="3"/>
        <v>0</v>
      </c>
      <c r="I33" s="43"/>
      <c r="K33" s="39"/>
    </row>
    <row r="34" spans="1:17" ht="19.5" customHeight="1" x14ac:dyDescent="0.2">
      <c r="A34" s="40"/>
      <c r="B34" s="44" t="s">
        <v>30</v>
      </c>
      <c r="C34" s="44"/>
      <c r="D34" s="45">
        <f>+[1]ESF!E37</f>
        <v>0</v>
      </c>
      <c r="E34" s="45">
        <v>0</v>
      </c>
      <c r="F34" s="45">
        <v>0</v>
      </c>
      <c r="G34" s="46">
        <f t="shared" si="2"/>
        <v>0</v>
      </c>
      <c r="H34" s="46">
        <f t="shared" si="3"/>
        <v>0</v>
      </c>
      <c r="I34" s="43"/>
      <c r="K34" s="39" t="str">
        <f>IF(G34=[1]ESF!D37," ","error")</f>
        <v xml:space="preserve"> </v>
      </c>
    </row>
    <row r="35" spans="1:17" x14ac:dyDescent="0.2">
      <c r="A35" s="40"/>
      <c r="B35" s="47"/>
      <c r="C35" s="47"/>
      <c r="D35" s="48"/>
      <c r="E35" s="42"/>
      <c r="F35" s="42"/>
      <c r="G35" s="42"/>
      <c r="H35" s="42"/>
      <c r="I35" s="43"/>
      <c r="K35" s="39"/>
    </row>
    <row r="36" spans="1:17" ht="6" customHeight="1" x14ac:dyDescent="0.2">
      <c r="A36" s="50"/>
      <c r="B36" s="51"/>
      <c r="C36" s="51"/>
      <c r="D36" s="51"/>
      <c r="E36" s="51"/>
      <c r="F36" s="51"/>
      <c r="G36" s="51"/>
      <c r="H36" s="51"/>
      <c r="I36" s="52"/>
    </row>
    <row r="37" spans="1:17" ht="6" customHeight="1" x14ac:dyDescent="0.2">
      <c r="A37" s="53"/>
      <c r="B37" s="54"/>
      <c r="C37" s="55"/>
      <c r="E37" s="53"/>
      <c r="F37" s="53"/>
      <c r="G37" s="53"/>
      <c r="H37" s="53"/>
      <c r="I37" s="53"/>
    </row>
    <row r="38" spans="1:17" ht="15" customHeight="1" x14ac:dyDescent="0.2">
      <c r="A38" s="6"/>
      <c r="B38" s="57" t="s">
        <v>31</v>
      </c>
      <c r="C38" s="57"/>
      <c r="D38" s="57"/>
      <c r="E38" s="57"/>
      <c r="F38" s="57"/>
      <c r="G38" s="57"/>
      <c r="H38" s="57"/>
      <c r="I38" s="58"/>
      <c r="J38" s="58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8"/>
      <c r="C39" s="59"/>
      <c r="D39" s="60"/>
      <c r="E39" s="60"/>
      <c r="F39" s="6"/>
      <c r="G39" s="61"/>
      <c r="H39" s="59"/>
      <c r="I39" s="60"/>
      <c r="J39" s="60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2"/>
      <c r="C40" s="62"/>
      <c r="D40" s="60"/>
      <c r="E40" s="63"/>
      <c r="F40" s="63"/>
      <c r="G40" s="64"/>
      <c r="H40" s="64"/>
      <c r="I40" s="60"/>
      <c r="J40" s="60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5" t="s">
        <v>32</v>
      </c>
      <c r="C41" s="65"/>
      <c r="D41" s="66"/>
      <c r="E41" s="67" t="s">
        <v>33</v>
      </c>
      <c r="F41" s="67"/>
      <c r="G41" s="68"/>
      <c r="H41" s="68"/>
      <c r="I41" s="69"/>
      <c r="J41" s="6"/>
      <c r="P41" s="6"/>
      <c r="Q41" s="6"/>
    </row>
    <row r="42" spans="1:17" ht="14.1" customHeight="1" x14ac:dyDescent="0.2">
      <c r="A42" s="6"/>
      <c r="B42" s="70" t="s">
        <v>34</v>
      </c>
      <c r="C42" s="70"/>
      <c r="D42" s="71"/>
      <c r="E42" s="72" t="s">
        <v>35</v>
      </c>
      <c r="F42" s="72"/>
      <c r="G42" s="73"/>
      <c r="H42" s="73"/>
      <c r="I42" s="69"/>
      <c r="J42" s="6"/>
      <c r="P42" s="6"/>
      <c r="Q42" s="6"/>
    </row>
    <row r="43" spans="1:17" x14ac:dyDescent="0.2">
      <c r="B43" s="6"/>
      <c r="C43" s="6"/>
      <c r="D43" s="74"/>
      <c r="E43" s="6"/>
      <c r="F43" s="6"/>
      <c r="G43" s="6"/>
    </row>
    <row r="44" spans="1:17" x14ac:dyDescent="0.2">
      <c r="B44" s="6"/>
      <c r="C44" s="6"/>
      <c r="D44" s="74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ageMargins left="0.70866141732283472" right="0.70866141732283472" top="0.39370078740157483" bottom="0.74803149606299213" header="0.31496062992125984" footer="0.31496062992125984"/>
  <pageSetup scale="74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2018-04-30T14:56:46Z</dcterms:created>
  <dcterms:modified xsi:type="dcterms:W3CDTF">2018-04-30T14:58:13Z</dcterms:modified>
</cp:coreProperties>
</file>