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CONTABILIDAD 2013\ESTADOS FINANCIEROS 2013\DICIEMBRE 2013\"/>
    </mc:Choice>
  </mc:AlternateContent>
  <bookViews>
    <workbookView xWindow="0" yWindow="0" windowWidth="28800" windowHeight="12435"/>
  </bookViews>
  <sheets>
    <sheet name="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B70" i="1"/>
  <c r="C64" i="1"/>
  <c r="C60" i="1" s="1"/>
  <c r="B64" i="1"/>
  <c r="B60" i="1" s="1"/>
  <c r="C50" i="1"/>
  <c r="B50" i="1"/>
  <c r="C41" i="1"/>
  <c r="B41" i="1"/>
  <c r="C34" i="1"/>
  <c r="C33" i="1" s="1"/>
  <c r="C32" i="1" s="1"/>
  <c r="B34" i="1"/>
  <c r="B33" i="1" s="1"/>
  <c r="B32" i="1" s="1"/>
  <c r="C28" i="1"/>
  <c r="B28" i="1"/>
  <c r="C27" i="1"/>
  <c r="B27" i="1"/>
  <c r="C25" i="1"/>
  <c r="B25" i="1"/>
  <c r="C22" i="1"/>
  <c r="C21" i="1" s="1"/>
  <c r="B22" i="1"/>
  <c r="B21" i="1" s="1"/>
  <c r="C18" i="1"/>
  <c r="B18" i="1"/>
  <c r="C13" i="1"/>
  <c r="B13" i="1"/>
  <c r="C10" i="1"/>
  <c r="C7" i="1" s="1"/>
  <c r="B10" i="1"/>
  <c r="C8" i="1"/>
  <c r="B8" i="1"/>
  <c r="B7" i="1"/>
  <c r="B6" i="1" l="1"/>
  <c r="B78" i="1" s="1"/>
  <c r="C6" i="1"/>
  <c r="C78" i="1" s="1"/>
</calcChain>
</file>

<file path=xl/sharedStrings.xml><?xml version="1.0" encoding="utf-8"?>
<sst xmlns="http://schemas.openxmlformats.org/spreadsheetml/2006/main" count="80" uniqueCount="80">
  <si>
    <t>SISTEMA AVANZADO DE BACHILLERATO Y EDUCACION SUPERIOR EN EL ESTADO DE GUANAJUATO</t>
  </si>
  <si>
    <t>ESTADO DE ACTIVIDADES</t>
  </si>
  <si>
    <t>DEL 31 DE DICIEMBRE DEL 2013</t>
  </si>
  <si>
    <t>Concepto</t>
  </si>
  <si>
    <t>Periodo Actual</t>
  </si>
  <si>
    <t>Periodo Anterior</t>
  </si>
  <si>
    <t>NOTA</t>
  </si>
  <si>
    <t>4000 INGRESO</t>
  </si>
  <si>
    <t>4100 Ingresos de Gestión</t>
  </si>
  <si>
    <t>4140 Derechos</t>
  </si>
  <si>
    <t>4143 Derechos por Prestación de Serv.</t>
  </si>
  <si>
    <t>4150 Productos de Tipo Corriente</t>
  </si>
  <si>
    <t>4151 Produc. Derivados del Uso y Aprov.</t>
  </si>
  <si>
    <t>4159 Otros Productos que Generan Ing.</t>
  </si>
  <si>
    <t>4160 Aprovechamientos de Tipo Corriente</t>
  </si>
  <si>
    <t>4162 Multas</t>
  </si>
  <si>
    <t>4163 Indemnizaciones</t>
  </si>
  <si>
    <t>4164 Reintegros</t>
  </si>
  <si>
    <t>4169 Otros Aprovechamientos</t>
  </si>
  <si>
    <t>4170 Ingresos por Venta de Bienes y Serv</t>
  </si>
  <si>
    <t>4172 Ingr.Vta de Bienes/Serv.Prod.Estab.</t>
  </si>
  <si>
    <t>4173 Ingr.Vta de Bienes/Servicios Org.</t>
  </si>
  <si>
    <t>4200 Participaciones, Aportaciones,Trans</t>
  </si>
  <si>
    <t>4210 Participaciones y Aportaciones</t>
  </si>
  <si>
    <t>4212 Aportaciones</t>
  </si>
  <si>
    <t>4213 Convenios</t>
  </si>
  <si>
    <t>4220 Transferencias, Asignaciones, Subs.</t>
  </si>
  <si>
    <t>4221 Trans. Internas y Asig. al Secto</t>
  </si>
  <si>
    <t>4300 Otros Ingresos Y Beneficios</t>
  </si>
  <si>
    <t>4310 Ingresos Financieros</t>
  </si>
  <si>
    <t>4311 Int.Ganados de Val.,Créditos, Bonos</t>
  </si>
  <si>
    <t>4390 Otros Ingresos y Beneficios Varios</t>
  </si>
  <si>
    <t>4399 Otros Ingresos y Beneficios Varios</t>
  </si>
  <si>
    <t>5000 GASTO</t>
  </si>
  <si>
    <t>5100 Gastos de Funcionamiento</t>
  </si>
  <si>
    <t>5110 Servicios Personales</t>
  </si>
  <si>
    <t>5111 Rem. al Personal Carácter Perm</t>
  </si>
  <si>
    <t>5112 Rem. al Personal Carácter Tran</t>
  </si>
  <si>
    <t>5113 Rem. Adicionales y Especiales</t>
  </si>
  <si>
    <t>5114 Seguridad Social</t>
  </si>
  <si>
    <t>5115 Otras Prestaciones Sociales y Econó</t>
  </si>
  <si>
    <t>5116 Pag. de Estímulos a Servidores Púb.</t>
  </si>
  <si>
    <t>5120 Materiales y Suministros</t>
  </si>
  <si>
    <t>5121 Materiales de Admón, Emisión de Doc</t>
  </si>
  <si>
    <t>5122 Alimentos y Utensilios</t>
  </si>
  <si>
    <t>5123 Mat. Primas y Materiales de Prod. y</t>
  </si>
  <si>
    <t>5124 Mat. y Artículos de Construcción y</t>
  </si>
  <si>
    <t>5125 Prod.Químicos, Farmacéuticos y Lab.</t>
  </si>
  <si>
    <t>5126 Combustibles,Lubricantes y Aditivos</t>
  </si>
  <si>
    <t>5127 Vestuario,Blancos,Prendas de Protec</t>
  </si>
  <si>
    <t>5129 Herram.,Refacciones y Accesorios M</t>
  </si>
  <si>
    <t>5130 Servicios Generales</t>
  </si>
  <si>
    <t>5131 Servicios Básicos</t>
  </si>
  <si>
    <t>5132 Servicios de Arrendamiento</t>
  </si>
  <si>
    <t>5133 Serv. Profes., Científicos y Técn.</t>
  </si>
  <si>
    <t>5134 Serv.Financieros, Bancarios y Comer</t>
  </si>
  <si>
    <t>5135 Serv. de Inst., Reparación, Mant.</t>
  </si>
  <si>
    <t>5136 Serv. de Comunicación Social y Pub.</t>
  </si>
  <si>
    <t>5137 Servicios de Traslado y Viáticos</t>
  </si>
  <si>
    <t>5138 Servicios Oficiales</t>
  </si>
  <si>
    <t>5139 Otros Servicios Generales</t>
  </si>
  <si>
    <t>5200 Trans., Asignaciones, Subsidios</t>
  </si>
  <si>
    <t>5220 Trans. al Resto del Sector Púb.</t>
  </si>
  <si>
    <t>5221 Trans. a Entidades Paraestatales</t>
  </si>
  <si>
    <t>5222 Trans. a Entid Federativas y Munic.</t>
  </si>
  <si>
    <t>5240 Ayudas Sociales</t>
  </si>
  <si>
    <t>5241 Ayudas Sociales a Personas</t>
  </si>
  <si>
    <t>5242 Becas</t>
  </si>
  <si>
    <t>5243 Ayudas Sociales a Instituciones</t>
  </si>
  <si>
    <t>5250 Pensiones y Jubilaciones</t>
  </si>
  <si>
    <t>5252 Jubilaciones</t>
  </si>
  <si>
    <t>5500 Otros Gtos y Pérdidas Extraord.</t>
  </si>
  <si>
    <t>5510 Estim., Depreciaciones, Deterioros</t>
  </si>
  <si>
    <t>5513 Depreciación de Bienes Inmuebles</t>
  </si>
  <si>
    <t>5515 Depreciación de Bienes Muebles</t>
  </si>
  <si>
    <t>5517 Amortización de Activos Intangibles</t>
  </si>
  <si>
    <t>5590 Otros Gastos</t>
  </si>
  <si>
    <t>5597 Pérdidas por Particip. Patrimonial</t>
  </si>
  <si>
    <t>5599 Otros Gastos Varios</t>
  </si>
  <si>
    <t>3210 Resultado del Ejer(Desahorro)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</si>
</sst>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 &quot;"/>
    <numFmt numFmtId="165" formatCode="#,##0;\-#,##0;&quot; &quot;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8" tint="-0.49998474074526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/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/>
    <xf numFmtId="49" fontId="4" fillId="3" borderId="2" xfId="0" applyNumberFormat="1" applyFont="1" applyFill="1" applyBorder="1" applyAlignment="1">
      <alignment horizontal="left"/>
    </xf>
    <xf numFmtId="164" fontId="4" fillId="3" borderId="2" xfId="0" applyNumberFormat="1" applyFont="1" applyFill="1" applyBorder="1"/>
    <xf numFmtId="49" fontId="4" fillId="2" borderId="2" xfId="0" applyNumberFormat="1" applyFont="1" applyFill="1" applyBorder="1" applyAlignment="1">
      <alignment horizontal="left"/>
    </xf>
    <xf numFmtId="4" fontId="4" fillId="2" borderId="2" xfId="1" applyNumberFormat="1" applyFont="1" applyFill="1" applyBorder="1"/>
    <xf numFmtId="164" fontId="4" fillId="2" borderId="2" xfId="0" applyNumberFormat="1" applyFont="1" applyFill="1" applyBorder="1"/>
    <xf numFmtId="164" fontId="3" fillId="2" borderId="2" xfId="0" applyNumberFormat="1" applyFont="1" applyFill="1" applyBorder="1"/>
    <xf numFmtId="49" fontId="3" fillId="2" borderId="2" xfId="0" applyNumberFormat="1" applyFont="1" applyFill="1" applyBorder="1" applyAlignment="1">
      <alignment horizontal="left"/>
    </xf>
    <xf numFmtId="4" fontId="3" fillId="2" borderId="2" xfId="1" applyNumberFormat="1" applyFont="1" applyFill="1" applyBorder="1"/>
    <xf numFmtId="0" fontId="0" fillId="0" borderId="2" xfId="1" applyFont="1" applyBorder="1"/>
    <xf numFmtId="0" fontId="4" fillId="3" borderId="2" xfId="1" applyFont="1" applyFill="1" applyBorder="1"/>
    <xf numFmtId="165" fontId="3" fillId="2" borderId="2" xfId="0" applyNumberFormat="1" applyFont="1" applyFill="1" applyBorder="1"/>
    <xf numFmtId="0" fontId="5" fillId="0" borderId="0" xfId="0" applyFont="1"/>
    <xf numFmtId="0" fontId="6" fillId="2" borderId="0" xfId="0" applyFont="1" applyFill="1"/>
    <xf numFmtId="0" fontId="2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tabSelected="1" workbookViewId="0">
      <selection activeCell="H26" sqref="H26"/>
    </sheetView>
  </sheetViews>
  <sheetFormatPr baseColWidth="10" defaultRowHeight="12.75" x14ac:dyDescent="0.2"/>
  <cols>
    <col min="1" max="1" width="45" style="1" bestFit="1" customWidth="1"/>
    <col min="2" max="3" width="23.140625" style="1" customWidth="1"/>
    <col min="4" max="4" width="19" style="1" customWidth="1"/>
    <col min="5" max="16384" width="11.42578125" style="1"/>
  </cols>
  <sheetData>
    <row r="1" spans="1:4" x14ac:dyDescent="0.2">
      <c r="A1" s="18" t="s">
        <v>0</v>
      </c>
      <c r="B1" s="18"/>
      <c r="C1" s="18"/>
      <c r="D1" s="18"/>
    </row>
    <row r="2" spans="1:4" x14ac:dyDescent="0.2">
      <c r="A2" s="18" t="s">
        <v>1</v>
      </c>
      <c r="B2" s="18"/>
      <c r="C2" s="18"/>
      <c r="D2" s="18"/>
    </row>
    <row r="3" spans="1:4" x14ac:dyDescent="0.2">
      <c r="A3" s="18" t="s">
        <v>2</v>
      </c>
      <c r="B3" s="18"/>
      <c r="C3" s="18"/>
      <c r="D3" s="18"/>
    </row>
    <row r="5" spans="1:4" x14ac:dyDescent="0.2">
      <c r="A5" s="2" t="s">
        <v>3</v>
      </c>
      <c r="B5" s="3" t="s">
        <v>4</v>
      </c>
      <c r="C5" s="3" t="s">
        <v>5</v>
      </c>
      <c r="D5" s="3" t="s">
        <v>6</v>
      </c>
    </row>
    <row r="6" spans="1:4" x14ac:dyDescent="0.2">
      <c r="A6" s="2" t="s">
        <v>7</v>
      </c>
      <c r="B6" s="4">
        <f>+B7+B21+B27+B31</f>
        <v>719000892.87</v>
      </c>
      <c r="C6" s="4">
        <f>+C7+C21+C27</f>
        <v>671713702</v>
      </c>
      <c r="D6" s="4">
        <v>0</v>
      </c>
    </row>
    <row r="7" spans="1:4" x14ac:dyDescent="0.2">
      <c r="A7" s="5" t="s">
        <v>8</v>
      </c>
      <c r="B7" s="6">
        <f>+B8+B10+B13+B18</f>
        <v>91479042.36999999</v>
      </c>
      <c r="C7" s="6">
        <f>+C8+C10+C13+C18</f>
        <v>84516823.099999994</v>
      </c>
      <c r="D7" s="5"/>
    </row>
    <row r="8" spans="1:4" x14ac:dyDescent="0.2">
      <c r="A8" s="7" t="s">
        <v>9</v>
      </c>
      <c r="B8" s="8">
        <f>+B9</f>
        <v>2036201</v>
      </c>
      <c r="C8" s="9">
        <f>+C9</f>
        <v>1826743</v>
      </c>
      <c r="D8" s="10"/>
    </row>
    <row r="9" spans="1:4" x14ac:dyDescent="0.2">
      <c r="A9" s="11" t="s">
        <v>10</v>
      </c>
      <c r="B9" s="12">
        <v>2036201</v>
      </c>
      <c r="C9" s="12">
        <v>1826743</v>
      </c>
      <c r="D9" s="13">
        <v>0</v>
      </c>
    </row>
    <row r="10" spans="1:4" x14ac:dyDescent="0.2">
      <c r="A10" s="7" t="s">
        <v>11</v>
      </c>
      <c r="B10" s="9">
        <f>+B11+B12</f>
        <v>80133990.75</v>
      </c>
      <c r="C10" s="8">
        <f>+C11+C12</f>
        <v>75993256</v>
      </c>
      <c r="D10" s="10"/>
    </row>
    <row r="11" spans="1:4" x14ac:dyDescent="0.2">
      <c r="A11" s="11" t="s">
        <v>12</v>
      </c>
      <c r="B11" s="12"/>
      <c r="C11" s="10"/>
      <c r="D11" s="10">
        <v>0</v>
      </c>
    </row>
    <row r="12" spans="1:4" x14ac:dyDescent="0.2">
      <c r="A12" s="11" t="s">
        <v>13</v>
      </c>
      <c r="B12" s="12">
        <v>80133990.75</v>
      </c>
      <c r="C12" s="12">
        <v>75993256</v>
      </c>
      <c r="D12" s="10">
        <v>0</v>
      </c>
    </row>
    <row r="13" spans="1:4" x14ac:dyDescent="0.2">
      <c r="A13" s="7" t="s">
        <v>14</v>
      </c>
      <c r="B13" s="8">
        <f>+B14+B15+B16+B17</f>
        <v>9201090.2400000002</v>
      </c>
      <c r="C13" s="8">
        <f>+C14+C15+C16+C17</f>
        <v>6668807.0999999996</v>
      </c>
      <c r="D13" s="10">
        <v>0</v>
      </c>
    </row>
    <row r="14" spans="1:4" x14ac:dyDescent="0.2">
      <c r="A14" s="11" t="s">
        <v>15</v>
      </c>
      <c r="B14" s="12">
        <v>0</v>
      </c>
      <c r="C14" s="12">
        <v>0</v>
      </c>
      <c r="D14" s="10">
        <v>0</v>
      </c>
    </row>
    <row r="15" spans="1:4" x14ac:dyDescent="0.2">
      <c r="A15" s="11" t="s">
        <v>16</v>
      </c>
      <c r="B15" s="12">
        <v>497714.07</v>
      </c>
      <c r="C15" s="12">
        <v>149975.85</v>
      </c>
      <c r="D15" s="10">
        <v>0</v>
      </c>
    </row>
    <row r="16" spans="1:4" x14ac:dyDescent="0.2">
      <c r="A16" s="11" t="s">
        <v>17</v>
      </c>
      <c r="B16" s="12">
        <v>0</v>
      </c>
      <c r="C16" s="12">
        <v>0</v>
      </c>
      <c r="D16" s="10">
        <v>0</v>
      </c>
    </row>
    <row r="17" spans="1:4" x14ac:dyDescent="0.2">
      <c r="A17" s="11" t="s">
        <v>18</v>
      </c>
      <c r="B17" s="12">
        <v>8703376.1699999999</v>
      </c>
      <c r="C17" s="12">
        <v>6518831.25</v>
      </c>
      <c r="D17" s="10">
        <v>0</v>
      </c>
    </row>
    <row r="18" spans="1:4" x14ac:dyDescent="0.2">
      <c r="A18" s="7" t="s">
        <v>19</v>
      </c>
      <c r="B18" s="8">
        <f>B20+B19</f>
        <v>107760.38</v>
      </c>
      <c r="C18" s="8">
        <f>C20+C19</f>
        <v>28017</v>
      </c>
      <c r="D18" s="10">
        <v>0</v>
      </c>
    </row>
    <row r="19" spans="1:4" x14ac:dyDescent="0.2">
      <c r="A19" s="11" t="s">
        <v>20</v>
      </c>
      <c r="B19" s="12">
        <v>62241.38</v>
      </c>
      <c r="C19" s="12">
        <v>0</v>
      </c>
      <c r="D19" s="10">
        <v>0</v>
      </c>
    </row>
    <row r="20" spans="1:4" x14ac:dyDescent="0.2">
      <c r="A20" s="11" t="s">
        <v>21</v>
      </c>
      <c r="B20" s="12">
        <v>45519</v>
      </c>
      <c r="C20" s="12">
        <v>28017</v>
      </c>
      <c r="D20" s="10">
        <v>0</v>
      </c>
    </row>
    <row r="21" spans="1:4" x14ac:dyDescent="0.2">
      <c r="A21" s="5" t="s">
        <v>22</v>
      </c>
      <c r="B21" s="6">
        <f>+B22+B25</f>
        <v>623587370.33000004</v>
      </c>
      <c r="C21" s="6">
        <f>+C22+C25</f>
        <v>583995524.35000002</v>
      </c>
      <c r="D21" s="6">
        <v>0</v>
      </c>
    </row>
    <row r="22" spans="1:4" x14ac:dyDescent="0.2">
      <c r="A22" s="7" t="s">
        <v>23</v>
      </c>
      <c r="B22" s="8">
        <f>+B23+B24</f>
        <v>2627.7</v>
      </c>
      <c r="C22" s="8">
        <f>+C23+C24</f>
        <v>12785305.640000001</v>
      </c>
      <c r="D22" s="10">
        <v>0</v>
      </c>
    </row>
    <row r="23" spans="1:4" x14ac:dyDescent="0.2">
      <c r="A23" s="11" t="s">
        <v>24</v>
      </c>
      <c r="B23" s="12">
        <v>0</v>
      </c>
      <c r="C23" s="12">
        <v>0</v>
      </c>
      <c r="D23" s="10">
        <v>0</v>
      </c>
    </row>
    <row r="24" spans="1:4" x14ac:dyDescent="0.2">
      <c r="A24" s="11" t="s">
        <v>25</v>
      </c>
      <c r="B24" s="12">
        <v>2627.7</v>
      </c>
      <c r="C24" s="12">
        <v>12785305.640000001</v>
      </c>
      <c r="D24" s="10">
        <v>0</v>
      </c>
    </row>
    <row r="25" spans="1:4" x14ac:dyDescent="0.2">
      <c r="A25" s="7" t="s">
        <v>26</v>
      </c>
      <c r="B25" s="8">
        <f>B26</f>
        <v>623584742.63</v>
      </c>
      <c r="C25" s="8">
        <f>C26</f>
        <v>571210218.71000004</v>
      </c>
      <c r="D25" s="10">
        <v>0</v>
      </c>
    </row>
    <row r="26" spans="1:4" x14ac:dyDescent="0.2">
      <c r="A26" s="11" t="s">
        <v>27</v>
      </c>
      <c r="B26" s="12">
        <v>623584742.63</v>
      </c>
      <c r="C26" s="12">
        <v>571210218.71000004</v>
      </c>
      <c r="D26" s="10">
        <v>0</v>
      </c>
    </row>
    <row r="27" spans="1:4" x14ac:dyDescent="0.2">
      <c r="A27" s="5" t="s">
        <v>28</v>
      </c>
      <c r="B27" s="14">
        <f>+B28+B30</f>
        <v>3934480.15</v>
      </c>
      <c r="C27" s="6">
        <f>+C28+C30</f>
        <v>3201354.55</v>
      </c>
      <c r="D27" s="6">
        <v>0</v>
      </c>
    </row>
    <row r="28" spans="1:4" x14ac:dyDescent="0.2">
      <c r="A28" s="7" t="s">
        <v>29</v>
      </c>
      <c r="B28" s="8">
        <f>B29</f>
        <v>3934480.15</v>
      </c>
      <c r="C28" s="8">
        <f>C29</f>
        <v>3201354.55</v>
      </c>
      <c r="D28" s="10">
        <v>0</v>
      </c>
    </row>
    <row r="29" spans="1:4" x14ac:dyDescent="0.2">
      <c r="A29" s="11" t="s">
        <v>30</v>
      </c>
      <c r="B29" s="12">
        <v>3934480.15</v>
      </c>
      <c r="C29" s="12">
        <v>3201354.55</v>
      </c>
      <c r="D29" s="10">
        <v>0</v>
      </c>
    </row>
    <row r="30" spans="1:4" x14ac:dyDescent="0.2">
      <c r="A30" s="7" t="s">
        <v>31</v>
      </c>
      <c r="B30" s="8">
        <v>0</v>
      </c>
      <c r="C30" s="8">
        <v>0</v>
      </c>
      <c r="D30" s="10">
        <v>0</v>
      </c>
    </row>
    <row r="31" spans="1:4" x14ac:dyDescent="0.2">
      <c r="A31" s="11" t="s">
        <v>32</v>
      </c>
      <c r="B31" s="12">
        <v>0.02</v>
      </c>
      <c r="C31" s="12">
        <v>0</v>
      </c>
      <c r="D31" s="10">
        <v>0</v>
      </c>
    </row>
    <row r="32" spans="1:4" x14ac:dyDescent="0.2">
      <c r="A32" s="2" t="s">
        <v>33</v>
      </c>
      <c r="B32" s="4">
        <f>+B33+B60+B70</f>
        <v>719076829.76000011</v>
      </c>
      <c r="C32" s="4">
        <f>+C33+C60+C70</f>
        <v>670567452.00999999</v>
      </c>
      <c r="D32" s="4">
        <v>0</v>
      </c>
    </row>
    <row r="33" spans="1:4" x14ac:dyDescent="0.2">
      <c r="A33" s="5" t="s">
        <v>34</v>
      </c>
      <c r="B33" s="6">
        <f>+B34+B41+B50</f>
        <v>695407670.97000003</v>
      </c>
      <c r="C33" s="6">
        <f>+C34+C41+C50</f>
        <v>649580487.88999999</v>
      </c>
      <c r="D33" s="6">
        <v>0</v>
      </c>
    </row>
    <row r="34" spans="1:4" x14ac:dyDescent="0.2">
      <c r="A34" s="7" t="s">
        <v>35</v>
      </c>
      <c r="B34" s="9">
        <f>SUM(B35:B40)</f>
        <v>583395546.69000006</v>
      </c>
      <c r="C34" s="9">
        <f>SUM(C35:C40)</f>
        <v>538159561.29999995</v>
      </c>
      <c r="D34" s="10">
        <v>0</v>
      </c>
    </row>
    <row r="35" spans="1:4" x14ac:dyDescent="0.2">
      <c r="A35" s="11" t="s">
        <v>36</v>
      </c>
      <c r="B35" s="10">
        <v>382747009.35000002</v>
      </c>
      <c r="C35" s="10">
        <v>363439388.30000001</v>
      </c>
      <c r="D35" s="10">
        <v>0</v>
      </c>
    </row>
    <row r="36" spans="1:4" x14ac:dyDescent="0.2">
      <c r="A36" s="11" t="s">
        <v>37</v>
      </c>
      <c r="B36" s="10">
        <v>116654.82</v>
      </c>
      <c r="C36" s="10">
        <v>363969.9</v>
      </c>
      <c r="D36" s="10">
        <v>0</v>
      </c>
    </row>
    <row r="37" spans="1:4" x14ac:dyDescent="0.2">
      <c r="A37" s="11" t="s">
        <v>38</v>
      </c>
      <c r="B37" s="10">
        <v>32007013.18</v>
      </c>
      <c r="C37" s="10">
        <v>29290235.699999999</v>
      </c>
      <c r="D37" s="10">
        <v>0</v>
      </c>
    </row>
    <row r="38" spans="1:4" x14ac:dyDescent="0.2">
      <c r="A38" s="11" t="s">
        <v>39</v>
      </c>
      <c r="B38" s="10">
        <v>88778359.480000004</v>
      </c>
      <c r="C38" s="10">
        <v>80438752.560000002</v>
      </c>
      <c r="D38" s="10">
        <v>0</v>
      </c>
    </row>
    <row r="39" spans="1:4" x14ac:dyDescent="0.2">
      <c r="A39" s="11" t="s">
        <v>40</v>
      </c>
      <c r="B39" s="10">
        <v>58238661.280000001</v>
      </c>
      <c r="C39" s="10">
        <v>44800976.869999997</v>
      </c>
      <c r="D39" s="10">
        <v>0</v>
      </c>
    </row>
    <row r="40" spans="1:4" x14ac:dyDescent="0.2">
      <c r="A40" s="11" t="s">
        <v>41</v>
      </c>
      <c r="B40" s="10">
        <v>21507848.579999998</v>
      </c>
      <c r="C40" s="10">
        <v>19826237.969999999</v>
      </c>
      <c r="D40" s="10">
        <v>0</v>
      </c>
    </row>
    <row r="41" spans="1:4" x14ac:dyDescent="0.2">
      <c r="A41" s="7" t="s">
        <v>42</v>
      </c>
      <c r="B41" s="9">
        <f>SUM(B42:B49)</f>
        <v>50693891.009999998</v>
      </c>
      <c r="C41" s="9">
        <f>SUM(C42:C49)</f>
        <v>49573106.320000008</v>
      </c>
      <c r="D41" s="9">
        <v>0</v>
      </c>
    </row>
    <row r="42" spans="1:4" x14ac:dyDescent="0.2">
      <c r="A42" s="11" t="s">
        <v>43</v>
      </c>
      <c r="B42" s="10">
        <v>42568357.439999998</v>
      </c>
      <c r="C42" s="10">
        <v>40613181.75</v>
      </c>
      <c r="D42" s="10">
        <v>0</v>
      </c>
    </row>
    <row r="43" spans="1:4" x14ac:dyDescent="0.2">
      <c r="A43" s="11" t="s">
        <v>44</v>
      </c>
      <c r="B43" s="10">
        <v>2016717.51</v>
      </c>
      <c r="C43" s="10">
        <v>1908737.04</v>
      </c>
      <c r="D43" s="10">
        <v>0</v>
      </c>
    </row>
    <row r="44" spans="1:4" x14ac:dyDescent="0.2">
      <c r="A44" s="11" t="s">
        <v>45</v>
      </c>
      <c r="B44" s="10"/>
      <c r="C44" s="10"/>
      <c r="D44" s="10">
        <v>0</v>
      </c>
    </row>
    <row r="45" spans="1:4" x14ac:dyDescent="0.2">
      <c r="A45" s="11" t="s">
        <v>46</v>
      </c>
      <c r="B45" s="10">
        <v>264708.31</v>
      </c>
      <c r="C45" s="10">
        <v>1734588.06</v>
      </c>
      <c r="D45" s="10">
        <v>0</v>
      </c>
    </row>
    <row r="46" spans="1:4" x14ac:dyDescent="0.2">
      <c r="A46" s="11" t="s">
        <v>47</v>
      </c>
      <c r="B46" s="10">
        <v>711389.66</v>
      </c>
      <c r="C46" s="10">
        <v>32194.77</v>
      </c>
      <c r="D46" s="10">
        <v>0</v>
      </c>
    </row>
    <row r="47" spans="1:4" x14ac:dyDescent="0.2">
      <c r="A47" s="11" t="s">
        <v>48</v>
      </c>
      <c r="B47" s="10">
        <v>3052464.45</v>
      </c>
      <c r="C47" s="10">
        <v>2586720.9300000002</v>
      </c>
      <c r="D47" s="10">
        <v>0</v>
      </c>
    </row>
    <row r="48" spans="1:4" x14ac:dyDescent="0.2">
      <c r="A48" s="11" t="s">
        <v>49</v>
      </c>
      <c r="B48" s="10">
        <v>842753.9</v>
      </c>
      <c r="C48" s="10">
        <v>250434.28</v>
      </c>
      <c r="D48" s="10">
        <v>0</v>
      </c>
    </row>
    <row r="49" spans="1:4" x14ac:dyDescent="0.2">
      <c r="A49" s="11" t="s">
        <v>50</v>
      </c>
      <c r="B49" s="10">
        <v>1237499.74</v>
      </c>
      <c r="C49" s="10">
        <v>2447249.4900000002</v>
      </c>
      <c r="D49" s="10">
        <v>0</v>
      </c>
    </row>
    <row r="50" spans="1:4" x14ac:dyDescent="0.2">
      <c r="A50" s="7" t="s">
        <v>51</v>
      </c>
      <c r="B50" s="9">
        <f>SUM(B51:B59)</f>
        <v>61318233.270000003</v>
      </c>
      <c r="C50" s="9">
        <f>SUM(C51:C59)</f>
        <v>61847820.269999988</v>
      </c>
      <c r="D50" s="10">
        <v>0</v>
      </c>
    </row>
    <row r="51" spans="1:4" x14ac:dyDescent="0.2">
      <c r="A51" s="11" t="s">
        <v>52</v>
      </c>
      <c r="B51" s="10">
        <v>5723575.4500000002</v>
      </c>
      <c r="C51" s="10">
        <v>5649189.7300000004</v>
      </c>
      <c r="D51" s="10">
        <v>0</v>
      </c>
    </row>
    <row r="52" spans="1:4" x14ac:dyDescent="0.2">
      <c r="A52" s="11" t="s">
        <v>53</v>
      </c>
      <c r="B52" s="10">
        <v>8899247.5600000005</v>
      </c>
      <c r="C52" s="10">
        <v>5785711.3200000003</v>
      </c>
      <c r="D52" s="10">
        <v>0</v>
      </c>
    </row>
    <row r="53" spans="1:4" x14ac:dyDescent="0.2">
      <c r="A53" s="11" t="s">
        <v>54</v>
      </c>
      <c r="B53" s="10">
        <v>8933299.1600000001</v>
      </c>
      <c r="C53" s="10">
        <v>11294052.949999999</v>
      </c>
      <c r="D53" s="10">
        <v>0</v>
      </c>
    </row>
    <row r="54" spans="1:4" x14ac:dyDescent="0.2">
      <c r="A54" s="11" t="s">
        <v>55</v>
      </c>
      <c r="B54" s="10">
        <v>2880904.59</v>
      </c>
      <c r="C54" s="10">
        <v>4461541.8600000003</v>
      </c>
      <c r="D54" s="10">
        <v>0</v>
      </c>
    </row>
    <row r="55" spans="1:4" x14ac:dyDescent="0.2">
      <c r="A55" s="11" t="s">
        <v>56</v>
      </c>
      <c r="B55" s="10">
        <v>12822536.119999999</v>
      </c>
      <c r="C55" s="10">
        <v>20508390.739999998</v>
      </c>
      <c r="D55" s="10">
        <v>0</v>
      </c>
    </row>
    <row r="56" spans="1:4" x14ac:dyDescent="0.2">
      <c r="A56" s="11" t="s">
        <v>57</v>
      </c>
      <c r="B56" s="10">
        <v>3420805.03</v>
      </c>
      <c r="C56" s="10">
        <v>2936210.73</v>
      </c>
      <c r="D56" s="10">
        <v>0</v>
      </c>
    </row>
    <row r="57" spans="1:4" x14ac:dyDescent="0.2">
      <c r="A57" s="11" t="s">
        <v>58</v>
      </c>
      <c r="B57" s="10">
        <v>1127252.06</v>
      </c>
      <c r="C57" s="10">
        <v>2480148.2999999998</v>
      </c>
      <c r="D57" s="10">
        <v>0</v>
      </c>
    </row>
    <row r="58" spans="1:4" x14ac:dyDescent="0.2">
      <c r="A58" s="11" t="s">
        <v>59</v>
      </c>
      <c r="B58" s="10">
        <v>1805306.87</v>
      </c>
      <c r="C58" s="10">
        <v>2368228.96</v>
      </c>
      <c r="D58" s="10">
        <v>0</v>
      </c>
    </row>
    <row r="59" spans="1:4" x14ac:dyDescent="0.2">
      <c r="A59" s="11" t="s">
        <v>60</v>
      </c>
      <c r="B59" s="10">
        <v>15705306.43</v>
      </c>
      <c r="C59" s="10">
        <v>6364345.6799999997</v>
      </c>
      <c r="D59" s="10">
        <v>0</v>
      </c>
    </row>
    <row r="60" spans="1:4" x14ac:dyDescent="0.2">
      <c r="A60" s="5" t="s">
        <v>61</v>
      </c>
      <c r="B60" s="6">
        <f>B64</f>
        <v>104306.72</v>
      </c>
      <c r="C60" s="6">
        <f>C64</f>
        <v>19700</v>
      </c>
      <c r="D60" s="6">
        <v>0</v>
      </c>
    </row>
    <row r="61" spans="1:4" x14ac:dyDescent="0.2">
      <c r="A61" s="11" t="s">
        <v>62</v>
      </c>
      <c r="B61" s="10"/>
      <c r="C61" s="10"/>
      <c r="D61" s="10">
        <v>0</v>
      </c>
    </row>
    <row r="62" spans="1:4" x14ac:dyDescent="0.2">
      <c r="A62" s="11" t="s">
        <v>63</v>
      </c>
      <c r="B62" s="15"/>
      <c r="C62" s="10"/>
      <c r="D62" s="10">
        <v>0</v>
      </c>
    </row>
    <row r="63" spans="1:4" x14ac:dyDescent="0.2">
      <c r="A63" s="11" t="s">
        <v>64</v>
      </c>
      <c r="B63" s="10"/>
      <c r="C63" s="10"/>
      <c r="D63" s="10">
        <v>0</v>
      </c>
    </row>
    <row r="64" spans="1:4" x14ac:dyDescent="0.2">
      <c r="A64" s="11" t="s">
        <v>65</v>
      </c>
      <c r="B64" s="10">
        <f>B65</f>
        <v>104306.72</v>
      </c>
      <c r="C64" s="10">
        <f>C65</f>
        <v>19700</v>
      </c>
      <c r="D64" s="10">
        <v>0</v>
      </c>
    </row>
    <row r="65" spans="1:4" x14ac:dyDescent="0.2">
      <c r="A65" s="11" t="s">
        <v>66</v>
      </c>
      <c r="B65" s="10">
        <v>104306.72</v>
      </c>
      <c r="C65" s="10">
        <v>19700</v>
      </c>
      <c r="D65" s="10">
        <v>0</v>
      </c>
    </row>
    <row r="66" spans="1:4" x14ac:dyDescent="0.2">
      <c r="A66" s="11" t="s">
        <v>67</v>
      </c>
      <c r="B66" s="10"/>
      <c r="C66" s="10"/>
      <c r="D66" s="10">
        <v>0</v>
      </c>
    </row>
    <row r="67" spans="1:4" x14ac:dyDescent="0.2">
      <c r="A67" s="11" t="s">
        <v>68</v>
      </c>
      <c r="B67" s="10"/>
      <c r="C67" s="10"/>
      <c r="D67" s="10">
        <v>0</v>
      </c>
    </row>
    <row r="68" spans="1:4" x14ac:dyDescent="0.2">
      <c r="A68" s="11" t="s">
        <v>69</v>
      </c>
      <c r="B68" s="10"/>
      <c r="C68" s="10"/>
      <c r="D68" s="10">
        <v>0</v>
      </c>
    </row>
    <row r="69" spans="1:4" x14ac:dyDescent="0.2">
      <c r="A69" s="11" t="s">
        <v>70</v>
      </c>
      <c r="B69" s="10"/>
      <c r="C69" s="15"/>
      <c r="D69" s="10">
        <v>0</v>
      </c>
    </row>
    <row r="70" spans="1:4" x14ac:dyDescent="0.2">
      <c r="A70" s="5" t="s">
        <v>71</v>
      </c>
      <c r="B70" s="6">
        <f>+SUM(B72:B75)</f>
        <v>23564852.07</v>
      </c>
      <c r="C70" s="6">
        <f>+SUM(C72:C75)</f>
        <v>20967264.120000001</v>
      </c>
      <c r="D70" s="6">
        <v>0</v>
      </c>
    </row>
    <row r="71" spans="1:4" x14ac:dyDescent="0.2">
      <c r="A71" s="11" t="s">
        <v>72</v>
      </c>
      <c r="B71" s="10"/>
      <c r="C71" s="10"/>
      <c r="D71" s="10">
        <v>0</v>
      </c>
    </row>
    <row r="72" spans="1:4" x14ac:dyDescent="0.2">
      <c r="A72" s="11" t="s">
        <v>73</v>
      </c>
      <c r="B72" s="10">
        <v>3245347</v>
      </c>
      <c r="C72" s="10">
        <v>878323</v>
      </c>
      <c r="D72" s="10">
        <v>0</v>
      </c>
    </row>
    <row r="73" spans="1:4" x14ac:dyDescent="0.2">
      <c r="A73" s="11" t="s">
        <v>74</v>
      </c>
      <c r="B73" s="10">
        <v>20319503.899999999</v>
      </c>
      <c r="C73" s="10">
        <v>20088941.030000001</v>
      </c>
      <c r="D73" s="10">
        <v>0</v>
      </c>
    </row>
    <row r="74" spans="1:4" x14ac:dyDescent="0.2">
      <c r="A74" s="11" t="s">
        <v>75</v>
      </c>
      <c r="B74" s="15"/>
      <c r="C74" s="10"/>
      <c r="D74" s="10">
        <v>0</v>
      </c>
    </row>
    <row r="75" spans="1:4" x14ac:dyDescent="0.2">
      <c r="A75" s="11" t="s">
        <v>76</v>
      </c>
      <c r="B75" s="10">
        <v>1.17</v>
      </c>
      <c r="C75" s="10">
        <v>0.09</v>
      </c>
      <c r="D75" s="10">
        <v>0</v>
      </c>
    </row>
    <row r="76" spans="1:4" x14ac:dyDescent="0.2">
      <c r="A76" s="11" t="s">
        <v>77</v>
      </c>
      <c r="B76" s="10"/>
      <c r="C76" s="10"/>
      <c r="D76" s="10"/>
    </row>
    <row r="77" spans="1:4" x14ac:dyDescent="0.2">
      <c r="A77" s="11" t="s">
        <v>78</v>
      </c>
      <c r="B77" s="10">
        <v>1.17</v>
      </c>
      <c r="C77" s="10">
        <v>0.09</v>
      </c>
      <c r="D77" s="10">
        <v>0</v>
      </c>
    </row>
    <row r="78" spans="1:4" x14ac:dyDescent="0.2">
      <c r="A78" s="2" t="s">
        <v>79</v>
      </c>
      <c r="B78" s="4">
        <f>+B6-B32</f>
        <v>-75936.890000104904</v>
      </c>
      <c r="C78" s="4">
        <f>+C6-C32</f>
        <v>1146249.9900000095</v>
      </c>
      <c r="D78" s="4">
        <v>0</v>
      </c>
    </row>
    <row r="83" spans="1:7" x14ac:dyDescent="0.2">
      <c r="A83" s="16"/>
      <c r="B83" s="16"/>
      <c r="C83" s="16"/>
      <c r="D83" s="16"/>
      <c r="E83" s="16"/>
      <c r="F83" s="16"/>
      <c r="G83" s="17"/>
    </row>
    <row r="84" spans="1:7" x14ac:dyDescent="0.2">
      <c r="A84" s="16"/>
      <c r="B84" s="16"/>
      <c r="C84" s="16"/>
      <c r="D84" s="16"/>
      <c r="E84" s="16"/>
      <c r="F84" s="16"/>
      <c r="G84" s="17"/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2017-08-16T18:42:23Z</dcterms:created>
  <dcterms:modified xsi:type="dcterms:W3CDTF">2017-08-17T21:20:41Z</dcterms:modified>
</cp:coreProperties>
</file>